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45" yWindow="32760" windowWidth="14430" windowHeight="12720" activeTab="0"/>
  </bookViews>
  <sheets>
    <sheet name="機械制御工学専攻機械工学" sheetId="1" r:id="rId1"/>
    <sheet name="機械制御工学専攻電気電子工学" sheetId="2" r:id="rId2"/>
    <sheet name="情報電子工学専攻情報工学" sheetId="3" r:id="rId3"/>
    <sheet name="情報電子工学専攻 電気電子工学" sheetId="4" r:id="rId4"/>
    <sheet name="環境建設工学専攻建築学" sheetId="5" r:id="rId5"/>
    <sheet name="環境建設工学専攻土木工学" sheetId="6" r:id="rId6"/>
  </sheets>
  <definedNames>
    <definedName name="_xlfn.SUMIFS" hidden="1">#NAME?</definedName>
    <definedName name="_xlnm.Print_Area" localSheetId="4">'環境建設工学専攻建築学'!$A$2:$Q$163</definedName>
    <definedName name="_xlnm.Print_Area" localSheetId="5">'環境建設工学専攻土木工学'!$A$2:$Q$162</definedName>
    <definedName name="_xlnm.Print_Area" localSheetId="0">'機械制御工学専攻機械工学'!$A$2:$Q$158</definedName>
    <definedName name="_xlnm.Print_Area" localSheetId="1">'機械制御工学専攻電気電子工学'!$A$2:$Q$160</definedName>
    <definedName name="_xlnm.Print_Area" localSheetId="3">'情報電子工学専攻 電気電子工学'!$A$2:$Q$143</definedName>
    <definedName name="_xlnm.Print_Area" localSheetId="2">'情報電子工学専攻情報工学'!$A$2:$Q$145</definedName>
  </definedNames>
  <calcPr fullCalcOnLoad="1" fullPrecision="0"/>
</workbook>
</file>

<file path=xl/sharedStrings.xml><?xml version="1.0" encoding="utf-8"?>
<sst xmlns="http://schemas.openxmlformats.org/spreadsheetml/2006/main" count="6346" uniqueCount="543">
  <si>
    <t>学校名</t>
  </si>
  <si>
    <t>専攻科／学科名</t>
  </si>
  <si>
    <t>専攻分野の名称</t>
  </si>
  <si>
    <t>専攻の区分</t>
  </si>
  <si>
    <t>開設科目</t>
  </si>
  <si>
    <t>単位数</t>
  </si>
  <si>
    <t>履修年次</t>
  </si>
  <si>
    <t>シラバス
該当ページ</t>
  </si>
  <si>
    <t>科目区分</t>
  </si>
  <si>
    <t>学校における区分</t>
  </si>
  <si>
    <t>科目番号（注）</t>
  </si>
  <si>
    <t>授業科目名</t>
  </si>
  <si>
    <t>必・選</t>
  </si>
  <si>
    <t>専門科目</t>
  </si>
  <si>
    <t>単位計</t>
  </si>
  <si>
    <t>関連科目</t>
  </si>
  <si>
    <t>学修総まとめ
科目</t>
  </si>
  <si>
    <t>（用紙　日本工業規格Ａ３縦型）</t>
  </si>
  <si>
    <t>工学の基礎となる科目</t>
  </si>
  <si>
    <t>徳山工業高等専門学校</t>
  </si>
  <si>
    <t>工学</t>
  </si>
  <si>
    <t>インターンシップ</t>
  </si>
  <si>
    <t>○</t>
  </si>
  <si>
    <t>安全工学概論</t>
  </si>
  <si>
    <t>一般化学</t>
  </si>
  <si>
    <t>専門基礎科目</t>
  </si>
  <si>
    <t>物理科学</t>
  </si>
  <si>
    <t>生命科学</t>
  </si>
  <si>
    <t>応用統計学</t>
  </si>
  <si>
    <t>工学解析</t>
  </si>
  <si>
    <t>離散数学</t>
  </si>
  <si>
    <t>Engineering Mathematics</t>
  </si>
  <si>
    <t>日本語表現法</t>
  </si>
  <si>
    <t>科学英語表現法</t>
  </si>
  <si>
    <t>産業論</t>
  </si>
  <si>
    <t>国際比較文化論</t>
  </si>
  <si>
    <t>総合英語</t>
  </si>
  <si>
    <t>経営管理</t>
  </si>
  <si>
    <t>経営工学</t>
  </si>
  <si>
    <t>英会話</t>
  </si>
  <si>
    <t>選択</t>
  </si>
  <si>
    <t>力学</t>
  </si>
  <si>
    <t>歴史学</t>
  </si>
  <si>
    <t>中国文学</t>
  </si>
  <si>
    <t>心理学</t>
  </si>
  <si>
    <t>哲学</t>
  </si>
  <si>
    <t>ベクトル解析</t>
  </si>
  <si>
    <t>生物学</t>
  </si>
  <si>
    <t>物理化学</t>
  </si>
  <si>
    <t>日本語コミュニケーション</t>
  </si>
  <si>
    <t>ドイツ語</t>
  </si>
  <si>
    <t>中国語</t>
  </si>
  <si>
    <t>英語特別演習</t>
  </si>
  <si>
    <t>総合英語演習Ⅰ</t>
  </si>
  <si>
    <t>総合英語演習Ⅱ</t>
  </si>
  <si>
    <t>本４</t>
  </si>
  <si>
    <t>本４</t>
  </si>
  <si>
    <t>本５</t>
  </si>
  <si>
    <t>必修</t>
  </si>
  <si>
    <t>一般科目</t>
  </si>
  <si>
    <t>一般科目</t>
  </si>
  <si>
    <t>確率・統計</t>
  </si>
  <si>
    <t>人文社会特講</t>
  </si>
  <si>
    <t>自然科学特講</t>
  </si>
  <si>
    <t>必修</t>
  </si>
  <si>
    <t>工学セミナー</t>
  </si>
  <si>
    <t>英会話</t>
  </si>
  <si>
    <t>専門科目</t>
  </si>
  <si>
    <t>本２</t>
  </si>
  <si>
    <t>本３</t>
  </si>
  <si>
    <t>本１</t>
  </si>
  <si>
    <t>一般物理</t>
  </si>
  <si>
    <t>選択</t>
  </si>
  <si>
    <t>専門科目</t>
  </si>
  <si>
    <t>工学及び周辺技術等に関する科目</t>
  </si>
  <si>
    <t>一般科目</t>
  </si>
  <si>
    <t>体育</t>
  </si>
  <si>
    <t>電気電子工学</t>
  </si>
  <si>
    <t>必修</t>
  </si>
  <si>
    <t>専１</t>
  </si>
  <si>
    <t>専２</t>
  </si>
  <si>
    <t>応用研究</t>
  </si>
  <si>
    <t>選択</t>
  </si>
  <si>
    <t>認識工学</t>
  </si>
  <si>
    <t>電子材料工学</t>
  </si>
  <si>
    <t>卒業研究</t>
  </si>
  <si>
    <t>本５</t>
  </si>
  <si>
    <t>教養科目</t>
  </si>
  <si>
    <t>技術者の倫理</t>
  </si>
  <si>
    <t>専門基礎科目</t>
  </si>
  <si>
    <t>工学及び周辺技術等に関する科目</t>
  </si>
  <si>
    <t>特別研究</t>
  </si>
  <si>
    <t>情報工学</t>
  </si>
  <si>
    <t>情報電子工学専攻総合実験</t>
  </si>
  <si>
    <t>生体情報工学</t>
  </si>
  <si>
    <t>情報電子工学専攻総合演習</t>
  </si>
  <si>
    <t>オートマトンと計算論</t>
  </si>
  <si>
    <t>通信ネットワーク工学</t>
  </si>
  <si>
    <t>光情報処理</t>
  </si>
  <si>
    <t>論理設計</t>
  </si>
  <si>
    <t>システム計測工学</t>
  </si>
  <si>
    <t>卒業研究</t>
  </si>
  <si>
    <t>集合と論理</t>
  </si>
  <si>
    <t>情報数学</t>
  </si>
  <si>
    <t>情報理論</t>
  </si>
  <si>
    <t>数値解析</t>
  </si>
  <si>
    <t>計測工学</t>
  </si>
  <si>
    <t>アナログ回路</t>
  </si>
  <si>
    <t>電子工学実験</t>
  </si>
  <si>
    <t>電磁気学</t>
  </si>
  <si>
    <t>情報通信工学</t>
  </si>
  <si>
    <t>電気数学</t>
  </si>
  <si>
    <t>電気回路</t>
  </si>
  <si>
    <t>コンピュータ工学</t>
  </si>
  <si>
    <t>プログラミング言語</t>
  </si>
  <si>
    <t>アルゴリズムとデータ構造</t>
  </si>
  <si>
    <t>専門科目</t>
  </si>
  <si>
    <t>ソフトウェア工学</t>
  </si>
  <si>
    <t>コンピュータシステム実験</t>
  </si>
  <si>
    <t>創造演習</t>
  </si>
  <si>
    <t>創造製作</t>
  </si>
  <si>
    <t>集積回路設計</t>
  </si>
  <si>
    <t>画像工学</t>
  </si>
  <si>
    <t>電子通信システム実験</t>
  </si>
  <si>
    <t>言語処理</t>
  </si>
  <si>
    <t>オブジェクト指向プログラミング</t>
  </si>
  <si>
    <t>知的情報処理</t>
  </si>
  <si>
    <t>システム数理工学</t>
  </si>
  <si>
    <t>情報システム実験</t>
  </si>
  <si>
    <t>工学の基礎となる科目</t>
  </si>
  <si>
    <t>情報電子工学専攻英語講読</t>
  </si>
  <si>
    <t>知的財産論</t>
  </si>
  <si>
    <t>フーリエ・ラプラス変換</t>
  </si>
  <si>
    <t>確率</t>
  </si>
  <si>
    <t>統計学</t>
  </si>
  <si>
    <t>社会情報システム</t>
  </si>
  <si>
    <t>校外実習1</t>
  </si>
  <si>
    <t>校外実習2</t>
  </si>
  <si>
    <t>英語講読</t>
  </si>
  <si>
    <t>特別講義</t>
  </si>
  <si>
    <t>電気数学</t>
  </si>
  <si>
    <t>電磁気学</t>
  </si>
  <si>
    <t>電気回路</t>
  </si>
  <si>
    <t>アナログ回路</t>
  </si>
  <si>
    <t>コンピュータシステム概論</t>
  </si>
  <si>
    <t>工学の基礎となる科目</t>
  </si>
  <si>
    <t>工学の基礎となる科目</t>
  </si>
  <si>
    <t>徳山工業高等専門学校</t>
  </si>
  <si>
    <t>建築学</t>
  </si>
  <si>
    <t>環境建設工学専攻総合実験</t>
  </si>
  <si>
    <t>環境建設工学専攻総合演習</t>
  </si>
  <si>
    <t>耐震工学</t>
  </si>
  <si>
    <t>構造設計論</t>
  </si>
  <si>
    <t>土質力学</t>
  </si>
  <si>
    <t>地形情報処理学</t>
  </si>
  <si>
    <t>建築生産論</t>
  </si>
  <si>
    <t>建築環境設計論</t>
  </si>
  <si>
    <t>建築設計計画学</t>
  </si>
  <si>
    <t>構造力学基礎</t>
  </si>
  <si>
    <t>構造力学</t>
  </si>
  <si>
    <t>建築一般構造</t>
  </si>
  <si>
    <t>鉄筋コンクリート工学</t>
  </si>
  <si>
    <t>プレストレストコンクリート工学</t>
  </si>
  <si>
    <t>鋼構造学I</t>
  </si>
  <si>
    <t>建築構造設計</t>
  </si>
  <si>
    <t>地盤工学基礎</t>
  </si>
  <si>
    <t>地盤工学</t>
  </si>
  <si>
    <t>基礎構造学</t>
  </si>
  <si>
    <t>振動工学</t>
  </si>
  <si>
    <t>建設材料</t>
  </si>
  <si>
    <t>建設先端材料</t>
  </si>
  <si>
    <t>西洋建築史</t>
  </si>
  <si>
    <t>建築デザイン概論</t>
  </si>
  <si>
    <t>建築計画</t>
  </si>
  <si>
    <t>都市計画</t>
  </si>
  <si>
    <t>建築環境工学</t>
  </si>
  <si>
    <t>建築環境工学演習</t>
  </si>
  <si>
    <t>建築設備</t>
  </si>
  <si>
    <t>建築法規</t>
  </si>
  <si>
    <t>建築施工法</t>
  </si>
  <si>
    <t>建設マネジメント</t>
  </si>
  <si>
    <t>CAD基礎(建築系)</t>
  </si>
  <si>
    <t>CAD応用(建築系)</t>
  </si>
  <si>
    <t>測量実習</t>
  </si>
  <si>
    <t>工学デザイン基礎I</t>
  </si>
  <si>
    <t>工学デザイン基礎II</t>
  </si>
  <si>
    <t>工学デザイン基礎III</t>
  </si>
  <si>
    <t>工学デザインI（建築系）</t>
  </si>
  <si>
    <t>工学デザインII（建築系）</t>
  </si>
  <si>
    <t>基礎工学実験</t>
  </si>
  <si>
    <t>工学実験 I（建築系）</t>
  </si>
  <si>
    <t>工学実験 II（建築系）</t>
  </si>
  <si>
    <t>校外実習1</t>
  </si>
  <si>
    <t>校外実習2</t>
  </si>
  <si>
    <t>建築材料</t>
  </si>
  <si>
    <t>日本建築史</t>
  </si>
  <si>
    <t>近代建築史</t>
  </si>
  <si>
    <t>環境建設工学専攻英語講読</t>
  </si>
  <si>
    <t>建設プログラミング</t>
  </si>
  <si>
    <t>連続体力学</t>
  </si>
  <si>
    <t>計算工学</t>
  </si>
  <si>
    <t>水理科学</t>
  </si>
  <si>
    <t>応用水理学</t>
  </si>
  <si>
    <t>道路工学I</t>
  </si>
  <si>
    <t>道路工学II</t>
  </si>
  <si>
    <t>水理学基礎</t>
  </si>
  <si>
    <t>水理学</t>
  </si>
  <si>
    <t>環境衛生工学</t>
  </si>
  <si>
    <t>土木法規</t>
  </si>
  <si>
    <t>土木施工法</t>
  </si>
  <si>
    <t>技術者倫理</t>
  </si>
  <si>
    <t>情報処理</t>
  </si>
  <si>
    <t>測量学 I</t>
  </si>
  <si>
    <t>測量学II</t>
  </si>
  <si>
    <t>測量学III</t>
  </si>
  <si>
    <t>測量学特論</t>
  </si>
  <si>
    <t>鋼構造学III</t>
  </si>
  <si>
    <t>応用プログラミング</t>
  </si>
  <si>
    <t>本５</t>
  </si>
  <si>
    <t>河海工学I</t>
  </si>
  <si>
    <t>河海工学II</t>
  </si>
  <si>
    <t>火薬学</t>
  </si>
  <si>
    <t>特別講義</t>
  </si>
  <si>
    <t>線形代数</t>
  </si>
  <si>
    <t>一般物理</t>
  </si>
  <si>
    <t>土木工学</t>
  </si>
  <si>
    <t>CAD基礎（土木系）</t>
  </si>
  <si>
    <t>CAD応用（土木系）</t>
  </si>
  <si>
    <t>工学デザインI（土木系）</t>
  </si>
  <si>
    <t>工学デザインII(土木系）</t>
  </si>
  <si>
    <t>工学実験 I (土木系)</t>
  </si>
  <si>
    <t>工学実験 II　（土木系）</t>
  </si>
  <si>
    <t>河海工学I</t>
  </si>
  <si>
    <t>応用プログラミング</t>
  </si>
  <si>
    <t>火薬学</t>
  </si>
  <si>
    <t>単位修得の要件による分類</t>
  </si>
  <si>
    <t>B群</t>
  </si>
  <si>
    <t>機械制御工学専攻総合実験</t>
  </si>
  <si>
    <t>電気電子工学に関する実験・実習科目</t>
  </si>
  <si>
    <t>コンピュータ総合演習</t>
  </si>
  <si>
    <t>機械制御工学専攻総合演習</t>
  </si>
  <si>
    <t>応用計測工学</t>
  </si>
  <si>
    <t>A群</t>
  </si>
  <si>
    <t>電気電子工学の基礎となる科目</t>
  </si>
  <si>
    <t>回路応用設計</t>
  </si>
  <si>
    <t>電子工学に関する科目</t>
  </si>
  <si>
    <t>システム制御工学</t>
  </si>
  <si>
    <t>システム設計工学</t>
  </si>
  <si>
    <t>情報通信工学に関する科目</t>
  </si>
  <si>
    <t>ロボット制御工学</t>
  </si>
  <si>
    <t>電気工学に関する科目</t>
  </si>
  <si>
    <t>応用電磁気学</t>
  </si>
  <si>
    <t>追1</t>
  </si>
  <si>
    <t>電気電子工学の基礎となる科目</t>
  </si>
  <si>
    <t>追2</t>
  </si>
  <si>
    <t>情報通信工学に関する科目</t>
  </si>
  <si>
    <t>電気電子工学特論</t>
  </si>
  <si>
    <t>追3</t>
  </si>
  <si>
    <t>情報工学特論</t>
  </si>
  <si>
    <t>追4</t>
  </si>
  <si>
    <t>情報通信工学に関する科目</t>
  </si>
  <si>
    <t>専門科目</t>
  </si>
  <si>
    <t>選択</t>
  </si>
  <si>
    <t>専２</t>
  </si>
  <si>
    <t>電子工学に関する科目</t>
  </si>
  <si>
    <t>プログラミング応用</t>
  </si>
  <si>
    <t>電気回路Ⅰ</t>
  </si>
  <si>
    <t>電気回路Ⅱ</t>
  </si>
  <si>
    <t>電子回路Ⅰ</t>
  </si>
  <si>
    <t>電子工学に関する科目</t>
  </si>
  <si>
    <t>電子回路Ⅱ</t>
  </si>
  <si>
    <t>電磁気学</t>
  </si>
  <si>
    <t>電気工学に関する科目</t>
  </si>
  <si>
    <t>専門科目</t>
  </si>
  <si>
    <t>制御工学Ⅰ</t>
  </si>
  <si>
    <t>制御工学Ⅱ</t>
  </si>
  <si>
    <t>計測工学</t>
  </si>
  <si>
    <t>工作実習Ⅰ</t>
  </si>
  <si>
    <t>工作実習Ⅱ</t>
  </si>
  <si>
    <t>工学実験Ⅰ</t>
  </si>
  <si>
    <t>工学実験Ⅱ</t>
  </si>
  <si>
    <t>創造演習Ⅱ</t>
  </si>
  <si>
    <t>創造製作Ⅰ</t>
  </si>
  <si>
    <t>コンピューター制御</t>
  </si>
  <si>
    <t>創造製作Ⅱ</t>
  </si>
  <si>
    <t>工学セミナー</t>
  </si>
  <si>
    <t>知能情報工学</t>
  </si>
  <si>
    <t>機械制御工学専攻英語講読</t>
  </si>
  <si>
    <t>弾性力学</t>
  </si>
  <si>
    <t>材料強度学</t>
  </si>
  <si>
    <t>生体機械力学</t>
  </si>
  <si>
    <t>材料設計工学</t>
  </si>
  <si>
    <t>流体制御工学</t>
  </si>
  <si>
    <t>熱流体工学</t>
  </si>
  <si>
    <t>知的財産権</t>
  </si>
  <si>
    <t>専門科目</t>
  </si>
  <si>
    <t>工業英語Ⅰ</t>
  </si>
  <si>
    <t>工業英語Ⅱ</t>
  </si>
  <si>
    <t>関数論</t>
  </si>
  <si>
    <t>フーリエ変換</t>
  </si>
  <si>
    <t>数値計算</t>
  </si>
  <si>
    <t>専門科目</t>
  </si>
  <si>
    <t>プログラミング基礎</t>
  </si>
  <si>
    <t>必修</t>
  </si>
  <si>
    <t>本２</t>
  </si>
  <si>
    <t>加工学</t>
  </si>
  <si>
    <t>機構学</t>
  </si>
  <si>
    <t>工業力学</t>
  </si>
  <si>
    <t>機械力学Ⅰ</t>
  </si>
  <si>
    <t>機械力学Ⅱ</t>
  </si>
  <si>
    <t>計算力学</t>
  </si>
  <si>
    <t>材料学Ⅰ</t>
  </si>
  <si>
    <t>材料学Ⅱ</t>
  </si>
  <si>
    <t>材料力学Ⅰ</t>
  </si>
  <si>
    <t>材料力学Ⅱ</t>
  </si>
  <si>
    <t>弾塑性論</t>
  </si>
  <si>
    <t>水力学Ⅰ</t>
  </si>
  <si>
    <t>水力学Ⅱ</t>
  </si>
  <si>
    <t>熱力学</t>
  </si>
  <si>
    <t>熱機関</t>
  </si>
  <si>
    <t>機械設計論Ⅰ</t>
  </si>
  <si>
    <t>機械設計論Ⅱ</t>
  </si>
  <si>
    <t>設計製図Ⅰ</t>
  </si>
  <si>
    <t>設計製図Ⅱ</t>
  </si>
  <si>
    <t>設計製図Ⅲ</t>
  </si>
  <si>
    <t>環境リサイクル論</t>
  </si>
  <si>
    <t>機能材料</t>
  </si>
  <si>
    <t>ターボ機械</t>
  </si>
  <si>
    <t>伝熱工学</t>
  </si>
  <si>
    <t>有限要素法</t>
  </si>
  <si>
    <t>流体力学</t>
  </si>
  <si>
    <t>ベンチャービジネス論</t>
  </si>
  <si>
    <t>特別講義Ⅰ</t>
  </si>
  <si>
    <t>特別講義Ⅱ</t>
  </si>
  <si>
    <t>電気電子工学に関する実験・実習科目</t>
  </si>
  <si>
    <t>一般科目</t>
  </si>
  <si>
    <t>体育</t>
  </si>
  <si>
    <t>機械工学</t>
  </si>
  <si>
    <t>機械工学に関する実験・実習科目</t>
  </si>
  <si>
    <t>機械材料・材料力学に関する科目</t>
  </si>
  <si>
    <t>機械力学・制御に関する科目</t>
  </si>
  <si>
    <t>設計工学・機械要素・トライボロジーに関する科目</t>
  </si>
  <si>
    <t>流体工学に関する科目</t>
  </si>
  <si>
    <t>熱工学に関する科目</t>
  </si>
  <si>
    <t>機械工作・生産工学に関する科目</t>
  </si>
  <si>
    <t>知能機械学・機械システムに関する科目</t>
  </si>
  <si>
    <t>卒業研究</t>
  </si>
  <si>
    <t>工学実験Ⅱ</t>
  </si>
  <si>
    <t>創造製作Ⅱ</t>
  </si>
  <si>
    <t>プログラミング基礎</t>
  </si>
  <si>
    <t>情報工学に関する演習・実験・実習科目</t>
  </si>
  <si>
    <t>情報工学に関する演習・実験・実習科目</t>
  </si>
  <si>
    <t>情報処理に関する科目</t>
  </si>
  <si>
    <t>情報工学基礎に関する科目</t>
  </si>
  <si>
    <t>電気電子・通信・システムに関する科目</t>
  </si>
  <si>
    <t>計算機システムに関する科目</t>
  </si>
  <si>
    <t>情報通信工学に関する科目</t>
  </si>
  <si>
    <t>電子工学に関する科目</t>
  </si>
  <si>
    <t>電気電子工学の基礎となる科目</t>
  </si>
  <si>
    <t>建築学に関する実験・実習科目</t>
  </si>
  <si>
    <t>建築構造学に関する科目</t>
  </si>
  <si>
    <t>都市計画学に関する科目</t>
  </si>
  <si>
    <t>建築計画学に関する科目</t>
  </si>
  <si>
    <t>建築構法・材料・施工に関する科目</t>
  </si>
  <si>
    <t>建築環境工学に関する科目</t>
  </si>
  <si>
    <t>建築史・意匠に関する科目</t>
  </si>
  <si>
    <t>建築設計・製図に関する科目</t>
  </si>
  <si>
    <t>建築学に関する実験・実習科目</t>
  </si>
  <si>
    <t>土木工学に関する実験・実習科目</t>
  </si>
  <si>
    <t>構造・材料に関する科目</t>
  </si>
  <si>
    <t>土質・施工に関する科目</t>
  </si>
  <si>
    <t>都市・景観に関する科目</t>
  </si>
  <si>
    <t>水工・環境に関する科目</t>
  </si>
  <si>
    <t>計画・交通に関する科目</t>
  </si>
  <si>
    <t>土木工学に関する実験・実習科目</t>
  </si>
  <si>
    <t>ディジタル信号処理</t>
  </si>
  <si>
    <t>ディジタル回路</t>
  </si>
  <si>
    <t>ディジタル回路応用</t>
  </si>
  <si>
    <t>適用年度</t>
  </si>
  <si>
    <t>【単位修得の要件】</t>
  </si>
  <si>
    <t>①</t>
  </si>
  <si>
    <t>≧</t>
  </si>
  <si>
    <t>認定専攻科で修得した単位：全ての科目〔2年課程：≧62単位　1年課程：≧31単位〕</t>
  </si>
  <si>
    <t>②</t>
  </si>
  <si>
    <t>認定専攻科で修得した単位：専門科目（学修総まとめ科目に該当する授業科目を除く）＋関連科目〔2年課程：≧40単位　1年課程：≧20単位〕</t>
  </si>
  <si>
    <t>③</t>
  </si>
  <si>
    <t>認定専攻科で修得した単位：専門科目（学修総まとめ科目に該当する授業科目を含む）〔2年課程：≧31単位　1年課程：≧16単位〕</t>
  </si>
  <si>
    <t>④</t>
  </si>
  <si>
    <t>本科及び認定専攻科で修得した単位：専門科目（学修総まとめ科目に該当する授業科目を含む）＋関連科目〔≧62単位〕</t>
  </si>
  <si>
    <t>⑤</t>
  </si>
  <si>
    <t>本科及び認定専攻科で修得した単位：専門科目以外〔≧24単位〕</t>
  </si>
  <si>
    <t>⑥</t>
  </si>
  <si>
    <t>本科及び認定専攻科で修得した単位：外国語の単位〔必ず含む〕</t>
  </si>
  <si>
    <t>≧</t>
  </si>
  <si>
    <t>専攻の区分ごとの修得単位の審査の基準</t>
  </si>
  <si>
    <t>区分数</t>
  </si>
  <si>
    <t>関連</t>
  </si>
  <si>
    <t>専攻外科目</t>
  </si>
  <si>
    <t>電気電子工学の基礎となる科目</t>
  </si>
  <si>
    <t>≧</t>
  </si>
  <si>
    <t>専攻の区分ごとの修得単位の審査の基準</t>
  </si>
  <si>
    <t>追5</t>
  </si>
  <si>
    <t>情報論理学</t>
  </si>
  <si>
    <t>追6</t>
  </si>
  <si>
    <t>メディア信号処理</t>
  </si>
  <si>
    <t>追7</t>
  </si>
  <si>
    <t xml:space="preserve"> </t>
  </si>
  <si>
    <t>≧</t>
  </si>
  <si>
    <t>A群</t>
  </si>
  <si>
    <t>情報工学基礎に関する科目</t>
  </si>
  <si>
    <t>計算機システムに関する科目</t>
  </si>
  <si>
    <t>情報処理に関する科目</t>
  </si>
  <si>
    <t>専攻の区分ごとの修得単位の審査の基準</t>
  </si>
  <si>
    <t>建築構造学に関する科目</t>
  </si>
  <si>
    <t>建築構法・材料・施工に関する科目</t>
  </si>
  <si>
    <t>建築環境工学に関する科目</t>
  </si>
  <si>
    <t>建築計画学に関する科目</t>
  </si>
  <si>
    <t>A群区分数</t>
  </si>
  <si>
    <t>科　目　表</t>
  </si>
  <si>
    <t>機械制御工学専攻／機械電気工学科</t>
  </si>
  <si>
    <t>※記入欄が不足する場合は、適宜追加してください。</t>
  </si>
  <si>
    <t>摘要</t>
  </si>
  <si>
    <t>②</t>
  </si>
  <si>
    <t>③</t>
  </si>
  <si>
    <t>○</t>
  </si>
  <si>
    <t>B</t>
  </si>
  <si>
    <t>A</t>
  </si>
  <si>
    <t>設計工学・機械要素・トライボロジーに関する科目機</t>
  </si>
  <si>
    <t>○</t>
  </si>
  <si>
    <t>応用解析学概論</t>
  </si>
  <si>
    <t>追8</t>
  </si>
  <si>
    <t>物理演習</t>
  </si>
  <si>
    <t>追9</t>
  </si>
  <si>
    <t>専１・２</t>
  </si>
  <si>
    <t>電気音響工学</t>
  </si>
  <si>
    <t>応用数物演習</t>
  </si>
  <si>
    <t>追10</t>
  </si>
  <si>
    <t>半導体電子工学</t>
  </si>
  <si>
    <t>追11</t>
  </si>
  <si>
    <t>情報電子工学専攻／情報電子工学科</t>
  </si>
  <si>
    <t>大学の授業科目と同等の水準と認められない</t>
  </si>
  <si>
    <t>情報通信工学に関する科目</t>
  </si>
  <si>
    <t>環境建設工学専攻／土木建築工学科</t>
  </si>
  <si>
    <t>【様式第３号】</t>
  </si>
  <si>
    <t>①</t>
  </si>
  <si>
    <t>②</t>
  </si>
  <si>
    <t>③</t>
  </si>
  <si>
    <t>④</t>
  </si>
  <si>
    <t>⑤</t>
  </si>
  <si>
    <t>⑥</t>
  </si>
  <si>
    <t>○</t>
  </si>
  <si>
    <t>○</t>
  </si>
  <si>
    <t>専門科目</t>
  </si>
  <si>
    <t>機械材料・材料力学に関する科目</t>
  </si>
  <si>
    <t>○</t>
  </si>
  <si>
    <t>○</t>
  </si>
  <si>
    <t>○</t>
  </si>
  <si>
    <t>機械力学・制御に関する科目</t>
  </si>
  <si>
    <t>○</t>
  </si>
  <si>
    <t>熱工学に関する科目</t>
  </si>
  <si>
    <t>流体工学に関する科目</t>
  </si>
  <si>
    <t>ＣＡＥ</t>
  </si>
  <si>
    <t>○</t>
  </si>
  <si>
    <t>工学の基礎となる科目</t>
  </si>
  <si>
    <t>技術者の倫理</t>
  </si>
  <si>
    <t>B</t>
  </si>
  <si>
    <t>本３</t>
  </si>
  <si>
    <t>微分積分学Ⅰ</t>
  </si>
  <si>
    <t>微分積分学Ⅱ</t>
  </si>
  <si>
    <t>追12</t>
  </si>
  <si>
    <t>○</t>
  </si>
  <si>
    <t>②</t>
  </si>
  <si>
    <t>③</t>
  </si>
  <si>
    <t>⑤</t>
  </si>
  <si>
    <t>①</t>
  </si>
  <si>
    <t>②</t>
  </si>
  <si>
    <t>③</t>
  </si>
  <si>
    <t>④</t>
  </si>
  <si>
    <t>⑥</t>
  </si>
  <si>
    <t>校外実習1</t>
  </si>
  <si>
    <t>校外実習2</t>
  </si>
  <si>
    <t>○</t>
  </si>
  <si>
    <t>技術者倫理</t>
  </si>
  <si>
    <t>専攻外科目</t>
  </si>
  <si>
    <t>中国語</t>
  </si>
  <si>
    <t>④</t>
  </si>
  <si>
    <t>⑤</t>
  </si>
  <si>
    <t>○</t>
  </si>
  <si>
    <t>電気工学に関する科目</t>
  </si>
  <si>
    <t>電気電子工学の基礎となる科目</t>
  </si>
  <si>
    <t>○</t>
  </si>
  <si>
    <t>情報通信工学に関する科目</t>
  </si>
  <si>
    <t>B</t>
  </si>
  <si>
    <t>中国語</t>
  </si>
  <si>
    <t>②</t>
  </si>
  <si>
    <t>⑥</t>
  </si>
  <si>
    <t>プログラミング</t>
  </si>
  <si>
    <t>コンピュータシステム概論</t>
  </si>
  <si>
    <t>システムプログラミングⅠ</t>
  </si>
  <si>
    <t>システムプログラミングⅡ</t>
  </si>
  <si>
    <t>コンピュータアーキテクチャ</t>
  </si>
  <si>
    <t>データベース</t>
  </si>
  <si>
    <t>オペレーティングシステムⅠ</t>
  </si>
  <si>
    <t>オペレーティングシステムⅡ</t>
  </si>
  <si>
    <t>ネットワークアーキテクチャ</t>
  </si>
  <si>
    <t>コンピュータグラフィックス</t>
  </si>
  <si>
    <t>自然言語処理</t>
  </si>
  <si>
    <t>コンピュータネットワークプロトコル</t>
  </si>
  <si>
    <t>コンピュータ構成学</t>
  </si>
  <si>
    <t>電気電子・通信・システムに関する科目</t>
  </si>
  <si>
    <t>B</t>
  </si>
  <si>
    <t>専攻外科目</t>
  </si>
  <si>
    <t>本３</t>
  </si>
  <si>
    <t>○</t>
  </si>
  <si>
    <t>○</t>
  </si>
  <si>
    <t>①</t>
  </si>
  <si>
    <t>④</t>
  </si>
  <si>
    <t>電子工学に関する科目</t>
  </si>
  <si>
    <t>B</t>
  </si>
  <si>
    <t>①</t>
  </si>
  <si>
    <t>③</t>
  </si>
  <si>
    <t>④</t>
  </si>
  <si>
    <t>⑥</t>
  </si>
  <si>
    <t>本４</t>
  </si>
  <si>
    <t>鋼構造学II</t>
  </si>
  <si>
    <t>住宅計画学</t>
  </si>
  <si>
    <t>鉄筋コンクリート特論</t>
  </si>
  <si>
    <t>追13</t>
  </si>
  <si>
    <t>耐震基礎構造学</t>
  </si>
  <si>
    <t>都市環境計画学</t>
  </si>
  <si>
    <t>応用統計学</t>
  </si>
  <si>
    <t>環境システム工学</t>
  </si>
  <si>
    <t>B</t>
  </si>
  <si>
    <t>鋼構造学III</t>
  </si>
  <si>
    <t>河海工学II</t>
  </si>
  <si>
    <t>耐震工学</t>
  </si>
  <si>
    <t>工学及び周辺技術等に関する科目</t>
  </si>
  <si>
    <t>B</t>
  </si>
  <si>
    <t>アクチュエータ</t>
  </si>
  <si>
    <t>システム制御工学</t>
  </si>
  <si>
    <t>専２</t>
  </si>
  <si>
    <t>追14</t>
  </si>
  <si>
    <t>電気電子・通信・システムに関する科目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</si>
</sst>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\-0"/>
    <numFmt numFmtId="178" formatCode="00\-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&quot;人&quot;"/>
    <numFmt numFmtId="184" formatCode="0&quot;人&quot;"/>
    <numFmt numFmtId="185" formatCode="0.0&quot;％&quot;"/>
    <numFmt numFmtId="186" formatCode="0.0&quot;人&quot;"/>
    <numFmt numFmtId="187" formatCode="&quot;（&quot;#&quot;）&quot;"/>
    <numFmt numFmtId="188" formatCode="&quot;（&quot;@&quot;）&quot;"/>
    <numFmt numFmtId="189" formatCode="&quot;平成&quot;#&quot;年度入学生適用&quot;"/>
    <numFmt numFmtId="190" formatCode="&quot;令和&quot;#&quot;年度入学生適用&quot;"/>
  </numFmts>
  <fonts count="64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ゴシック"/>
      <family val="3"/>
    </font>
    <font>
      <u val="single"/>
      <sz val="10.5"/>
      <color indexed="12"/>
      <name val="ＭＳ ゴシック"/>
      <family val="3"/>
    </font>
    <font>
      <u val="single"/>
      <sz val="10.5"/>
      <color indexed="3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4"/>
      <color indexed="8"/>
      <name val="ＭＳ 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.5"/>
      <color indexed="8"/>
      <name val="ＭＳ 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6"/>
      <color indexed="8"/>
      <name val="ＭＳ ゴシック"/>
      <family val="3"/>
    </font>
    <font>
      <sz val="11"/>
      <color indexed="10"/>
      <name val="ＭＳ 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6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11"/>
      <name val="Calibri"/>
      <family val="3"/>
    </font>
    <font>
      <sz val="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double"/>
      <top style="thick"/>
      <bottom style="thin"/>
    </border>
    <border>
      <left style="double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 style="double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double"/>
      <right style="thin"/>
      <top style="thick"/>
      <bottom style="thin"/>
    </border>
    <border>
      <left style="double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double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1" borderId="4" applyNumberFormat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3" fillId="0" borderId="0" xfId="0" applyFont="1" applyFill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59" fillId="0" borderId="0" xfId="61" applyFont="1" applyAlignment="1" applyProtection="1">
      <alignment vertical="center"/>
      <protection locked="0"/>
    </xf>
    <xf numFmtId="0" fontId="59" fillId="0" borderId="0" xfId="0" applyFont="1" applyAlignment="1" applyProtection="1">
      <alignment/>
      <protection locked="0"/>
    </xf>
    <xf numFmtId="0" fontId="59" fillId="0" borderId="0" xfId="61" applyFont="1" applyAlignment="1" applyProtection="1">
      <alignment horizontal="right" vertical="center" inden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vertical="center"/>
      <protection locked="0"/>
    </xf>
    <xf numFmtId="0" fontId="59" fillId="0" borderId="0" xfId="0" applyFont="1" applyAlignment="1" applyProtection="1">
      <alignment horizontal="right" vertical="center" indent="1"/>
      <protection locked="0"/>
    </xf>
    <xf numFmtId="0" fontId="59" fillId="0" borderId="10" xfId="0" applyFont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Alignment="1" applyProtection="1">
      <alignment vertical="center"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18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horizontal="right" vertical="center" indent="1"/>
      <protection locked="0"/>
    </xf>
    <xf numFmtId="0" fontId="61" fillId="0" borderId="0" xfId="0" applyFont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59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right" vertical="center" indent="1"/>
      <protection locked="0"/>
    </xf>
    <xf numFmtId="0" fontId="59" fillId="0" borderId="0" xfId="0" applyFont="1" applyFill="1" applyAlignment="1" applyProtection="1">
      <alignment horizontal="right" vertical="center" indent="1"/>
      <protection locked="0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 shrinkToFi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14" xfId="63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vertical="center" shrinkToFit="1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 shrinkToFit="1"/>
      <protection/>
    </xf>
    <xf numFmtId="0" fontId="7" fillId="0" borderId="22" xfId="0" applyFont="1" applyBorder="1" applyAlignment="1" applyProtection="1">
      <alignment horizontal="center" vertical="center" shrinkToFit="1"/>
      <protection/>
    </xf>
    <xf numFmtId="0" fontId="7" fillId="0" borderId="23" xfId="0" applyFont="1" applyBorder="1" applyAlignment="1" applyProtection="1">
      <alignment horizontal="center" vertical="center" shrinkToFit="1"/>
      <protection/>
    </xf>
    <xf numFmtId="0" fontId="7" fillId="0" borderId="24" xfId="0" applyFont="1" applyBorder="1" applyAlignment="1" applyProtection="1">
      <alignment vertical="center"/>
      <protection/>
    </xf>
    <xf numFmtId="0" fontId="7" fillId="0" borderId="25" xfId="0" applyFont="1" applyBorder="1" applyAlignment="1" applyProtection="1">
      <alignment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vertical="center" shrinkToFit="1"/>
      <protection locked="0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 shrinkToFit="1"/>
      <protection/>
    </xf>
    <xf numFmtId="0" fontId="7" fillId="0" borderId="35" xfId="0" applyFont="1" applyBorder="1" applyAlignment="1" applyProtection="1">
      <alignment horizontal="center" vertical="center" shrinkToFit="1"/>
      <protection/>
    </xf>
    <xf numFmtId="0" fontId="7" fillId="0" borderId="36" xfId="0" applyFont="1" applyBorder="1" applyAlignment="1" applyProtection="1">
      <alignment horizontal="center" vertical="center" shrinkToFit="1"/>
      <protection/>
    </xf>
    <xf numFmtId="0" fontId="7" fillId="0" borderId="37" xfId="0" applyFont="1" applyBorder="1" applyAlignment="1" applyProtection="1">
      <alignment vertical="center"/>
      <protection/>
    </xf>
    <xf numFmtId="0" fontId="7" fillId="0" borderId="25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Continuous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7" fillId="0" borderId="15" xfId="0" applyFont="1" applyBorder="1" applyAlignment="1" applyProtection="1">
      <alignment horizontal="center" vertical="center" shrinkToFit="1"/>
      <protection/>
    </xf>
    <xf numFmtId="0" fontId="7" fillId="0" borderId="17" xfId="0" applyFont="1" applyBorder="1" applyAlignment="1" applyProtection="1">
      <alignment horizontal="center" vertical="top"/>
      <protection locked="0"/>
    </xf>
    <xf numFmtId="0" fontId="7" fillId="0" borderId="38" xfId="0" applyFont="1" applyBorder="1" applyAlignment="1" applyProtection="1">
      <alignment horizontal="center" vertical="top"/>
      <protection locked="0"/>
    </xf>
    <xf numFmtId="0" fontId="7" fillId="0" borderId="38" xfId="0" applyFont="1" applyBorder="1" applyAlignment="1" applyProtection="1">
      <alignment vertical="top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top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top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top" wrapText="1"/>
      <protection locked="0"/>
    </xf>
    <xf numFmtId="0" fontId="0" fillId="0" borderId="45" xfId="0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 applyProtection="1">
      <alignment horizontal="center" vertical="top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14" xfId="62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Fill="1" applyBorder="1" applyAlignment="1" applyProtection="1">
      <alignment vertical="center" shrinkToFit="1"/>
      <protection locked="0"/>
    </xf>
    <xf numFmtId="0" fontId="7" fillId="0" borderId="30" xfId="0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left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left" vertical="center" shrinkToFit="1"/>
      <protection locked="0"/>
    </xf>
    <xf numFmtId="0" fontId="7" fillId="0" borderId="14" xfId="62" applyFont="1" applyBorder="1" applyAlignment="1" applyProtection="1">
      <alignment horizontal="center" vertical="center" shrinkToFit="1"/>
      <protection locked="0"/>
    </xf>
    <xf numFmtId="0" fontId="7" fillId="0" borderId="21" xfId="0" applyFont="1" applyFill="1" applyBorder="1" applyAlignment="1" applyProtection="1">
      <alignment vertical="center" shrinkToFit="1"/>
      <protection locked="0"/>
    </xf>
    <xf numFmtId="0" fontId="7" fillId="0" borderId="21" xfId="0" applyFont="1" applyFill="1" applyBorder="1" applyAlignment="1" applyProtection="1">
      <alignment horizontal="center" vertical="center" shrinkToFit="1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 shrinkToFit="1"/>
      <protection locked="0"/>
    </xf>
    <xf numFmtId="0" fontId="7" fillId="0" borderId="31" xfId="62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vertical="center"/>
      <protection locked="0"/>
    </xf>
    <xf numFmtId="0" fontId="7" fillId="0" borderId="25" xfId="0" applyFont="1" applyFill="1" applyBorder="1" applyAlignment="1" applyProtection="1">
      <alignment horizontal="center" vertical="center" shrinkToFit="1"/>
      <protection locked="0"/>
    </xf>
    <xf numFmtId="0" fontId="7" fillId="0" borderId="29" xfId="0" applyFont="1" applyBorder="1" applyAlignment="1" applyProtection="1">
      <alignment horizontal="left" vertical="center" shrinkToFit="1"/>
      <protection locked="0"/>
    </xf>
    <xf numFmtId="0" fontId="19" fillId="0" borderId="0" xfId="0" applyFont="1" applyFill="1" applyAlignment="1" applyProtection="1">
      <alignment horizontal="centerContinuous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 shrinkToFit="1"/>
      <protection/>
    </xf>
    <xf numFmtId="0" fontId="7" fillId="0" borderId="15" xfId="0" applyFont="1" applyFill="1" applyBorder="1" applyAlignment="1" applyProtection="1">
      <alignment horizontal="center" vertical="center" shrinkToFit="1"/>
      <protection/>
    </xf>
    <xf numFmtId="0" fontId="7" fillId="0" borderId="17" xfId="0" applyFont="1" applyFill="1" applyBorder="1" applyAlignment="1" applyProtection="1">
      <alignment horizontal="center" vertical="top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14" xfId="62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 applyProtection="1">
      <alignment horizontal="left" vertical="center" shrinkToFit="1"/>
      <protection locked="0"/>
    </xf>
    <xf numFmtId="0" fontId="7" fillId="0" borderId="38" xfId="0" applyFont="1" applyFill="1" applyBorder="1" applyAlignment="1" applyProtection="1">
      <alignment horizontal="center" vertical="top"/>
      <protection locked="0"/>
    </xf>
    <xf numFmtId="0" fontId="7" fillId="0" borderId="38" xfId="0" applyFont="1" applyFill="1" applyBorder="1" applyAlignment="1" applyProtection="1">
      <alignment vertical="top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vertical="center" shrinkToFit="1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 shrinkToFit="1"/>
      <protection locked="0"/>
    </xf>
    <xf numFmtId="0" fontId="0" fillId="0" borderId="33" xfId="0" applyFont="1" applyFill="1" applyBorder="1" applyAlignment="1" applyProtection="1">
      <alignment horizontal="center" vertical="top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top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 shrinkToFit="1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horizontal="center" vertical="center" shrinkToFit="1"/>
      <protection locked="0"/>
    </xf>
    <xf numFmtId="0" fontId="7" fillId="0" borderId="31" xfId="0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 shrinkToFit="1"/>
      <protection/>
    </xf>
    <xf numFmtId="0" fontId="7" fillId="0" borderId="35" xfId="0" applyFont="1" applyFill="1" applyBorder="1" applyAlignment="1" applyProtection="1">
      <alignment horizontal="center" vertical="center" shrinkToFit="1"/>
      <protection/>
    </xf>
    <xf numFmtId="0" fontId="7" fillId="0" borderId="36" xfId="0" applyFont="1" applyFill="1" applyBorder="1" applyAlignment="1" applyProtection="1">
      <alignment horizontal="center" vertical="center" shrinkToFit="1"/>
      <protection/>
    </xf>
    <xf numFmtId="0" fontId="7" fillId="0" borderId="37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center" vertical="top" wrapText="1"/>
      <protection locked="0"/>
    </xf>
    <xf numFmtId="0" fontId="0" fillId="0" borderId="45" xfId="0" applyFont="1" applyFill="1" applyBorder="1" applyAlignment="1" applyProtection="1">
      <alignment horizontal="center" vertical="top" wrapText="1"/>
      <protection/>
    </xf>
    <xf numFmtId="0" fontId="0" fillId="0" borderId="10" xfId="0" applyFont="1" applyFill="1" applyBorder="1" applyAlignment="1" applyProtection="1">
      <alignment horizontal="center" vertical="top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21" fillId="0" borderId="0" xfId="0" applyNumberFormat="1" applyFont="1" applyAlignment="1" applyProtection="1">
      <alignment horizontal="left"/>
      <protection/>
    </xf>
    <xf numFmtId="0" fontId="22" fillId="0" borderId="0" xfId="0" applyNumberFormat="1" applyFont="1" applyAlignment="1" applyProtection="1">
      <alignment horizontal="right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21" fillId="0" borderId="0" xfId="0" applyNumberFormat="1" applyFont="1" applyFill="1" applyAlignment="1" applyProtection="1">
      <alignment horizontal="left"/>
      <protection/>
    </xf>
    <xf numFmtId="0" fontId="22" fillId="0" borderId="0" xfId="0" applyNumberFormat="1" applyFont="1" applyFill="1" applyAlignment="1" applyProtection="1">
      <alignment horizontal="right"/>
      <protection/>
    </xf>
    <xf numFmtId="0" fontId="59" fillId="0" borderId="30" xfId="0" applyFont="1" applyBorder="1" applyAlignment="1" applyProtection="1">
      <alignment horizontal="center" vertical="center"/>
      <protection locked="0"/>
    </xf>
    <xf numFmtId="0" fontId="59" fillId="0" borderId="16" xfId="0" applyFont="1" applyBorder="1" applyAlignment="1" applyProtection="1">
      <alignment horizontal="center" vertical="center"/>
      <protection locked="0"/>
    </xf>
    <xf numFmtId="0" fontId="59" fillId="0" borderId="41" xfId="0" applyFont="1" applyBorder="1" applyAlignment="1" applyProtection="1">
      <alignment horizontal="center" vertical="center"/>
      <protection locked="0"/>
    </xf>
    <xf numFmtId="0" fontId="59" fillId="0" borderId="21" xfId="0" applyFont="1" applyBorder="1" applyAlignment="1" applyProtection="1">
      <alignment horizontal="center" vertical="center"/>
      <protection locked="0"/>
    </xf>
    <xf numFmtId="0" fontId="59" fillId="0" borderId="30" xfId="0" applyFont="1" applyBorder="1" applyAlignment="1" applyProtection="1">
      <alignment vertical="center"/>
      <protection locked="0"/>
    </xf>
    <xf numFmtId="0" fontId="59" fillId="0" borderId="16" xfId="0" applyFont="1" applyBorder="1" applyAlignment="1" applyProtection="1">
      <alignment horizontal="center" vertical="center" shrinkToFit="1"/>
      <protection locked="0"/>
    </xf>
    <xf numFmtId="0" fontId="59" fillId="0" borderId="19" xfId="0" applyFont="1" applyBorder="1" applyAlignment="1" applyProtection="1">
      <alignment horizontal="center" vertical="center" shrinkToFit="1"/>
      <protection locked="0"/>
    </xf>
    <xf numFmtId="0" fontId="59" fillId="0" borderId="31" xfId="0" applyFont="1" applyBorder="1" applyAlignment="1" applyProtection="1">
      <alignment horizontal="center" vertical="center"/>
      <protection locked="0"/>
    </xf>
    <xf numFmtId="0" fontId="59" fillId="0" borderId="21" xfId="0" applyFont="1" applyBorder="1" applyAlignment="1" applyProtection="1">
      <alignment vertical="center"/>
      <protection locked="0"/>
    </xf>
    <xf numFmtId="0" fontId="59" fillId="0" borderId="11" xfId="0" applyFont="1" applyBorder="1" applyAlignment="1" applyProtection="1">
      <alignment horizontal="center" vertical="center"/>
      <protection locked="0"/>
    </xf>
    <xf numFmtId="0" fontId="59" fillId="0" borderId="12" xfId="0" applyFont="1" applyBorder="1" applyAlignment="1" applyProtection="1">
      <alignment horizontal="center" vertical="center"/>
      <protection locked="0"/>
    </xf>
    <xf numFmtId="0" fontId="59" fillId="0" borderId="15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vertical="center"/>
      <protection locked="0"/>
    </xf>
    <xf numFmtId="0" fontId="59" fillId="0" borderId="11" xfId="0" applyFont="1" applyBorder="1" applyAlignment="1" applyProtection="1">
      <alignment horizontal="center" vertical="center" shrinkToFit="1"/>
      <protection locked="0"/>
    </xf>
    <xf numFmtId="0" fontId="59" fillId="0" borderId="14" xfId="0" applyFont="1" applyBorder="1" applyAlignment="1" applyProtection="1">
      <alignment horizontal="center" vertical="center"/>
      <protection locked="0"/>
    </xf>
    <xf numFmtId="0" fontId="59" fillId="0" borderId="15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5" xfId="0" applyFont="1" applyBorder="1" applyAlignment="1" applyProtection="1">
      <alignment horizontal="distributed" vertical="center"/>
      <protection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40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190" fontId="7" fillId="0" borderId="11" xfId="0" applyNumberFormat="1" applyFont="1" applyBorder="1" applyAlignment="1" applyProtection="1">
      <alignment horizontal="left" vertical="center"/>
      <protection locked="0"/>
    </xf>
    <xf numFmtId="190" fontId="7" fillId="0" borderId="40" xfId="0" applyNumberFormat="1" applyFont="1" applyBorder="1" applyAlignment="1" applyProtection="1">
      <alignment horizontal="left" vertical="center"/>
      <protection locked="0"/>
    </xf>
    <xf numFmtId="190" fontId="7" fillId="0" borderId="15" xfId="0" applyNumberFormat="1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7" fillId="0" borderId="46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distributed" vertical="center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0" fontId="0" fillId="0" borderId="40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62" fillId="0" borderId="32" xfId="0" applyFont="1" applyBorder="1" applyAlignment="1" applyProtection="1">
      <alignment horizontal="right" vertical="center"/>
      <protection/>
    </xf>
    <xf numFmtId="0" fontId="63" fillId="0" borderId="19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7" fillId="0" borderId="11" xfId="0" applyFont="1" applyFill="1" applyBorder="1" applyAlignment="1" applyProtection="1">
      <alignment vertical="center"/>
      <protection locked="0"/>
    </xf>
    <xf numFmtId="0" fontId="0" fillId="0" borderId="40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0" fillId="0" borderId="32" xfId="0" applyFont="1" applyFill="1" applyBorder="1" applyAlignment="1" applyProtection="1">
      <alignment horizontal="right" vertical="center"/>
      <protection/>
    </xf>
    <xf numFmtId="0" fontId="62" fillId="0" borderId="32" xfId="0" applyFont="1" applyFill="1" applyBorder="1" applyAlignment="1" applyProtection="1">
      <alignment horizontal="right" vertical="center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63" fillId="0" borderId="19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Followed Hyperlink" xfId="64"/>
    <cellStyle name="良い" xfId="65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徳山高専カラー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C9171E"/>
      </a:accent1>
      <a:accent2>
        <a:srgbClr val="EF810F"/>
      </a:accent2>
      <a:accent3>
        <a:srgbClr val="0067C0"/>
      </a:accent3>
      <a:accent4>
        <a:srgbClr val="97B64D"/>
      </a:accent4>
      <a:accent5>
        <a:srgbClr val="FF7F8F"/>
      </a:accent5>
      <a:accent6>
        <a:srgbClr val="4DD9FF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62"/>
  <sheetViews>
    <sheetView tabSelected="1" view="pageBreakPreview" zoomScale="70" zoomScaleNormal="70" zoomScaleSheetLayoutView="70" workbookViewId="0" topLeftCell="A1">
      <selection activeCell="D9" sqref="D9:J9"/>
    </sheetView>
  </sheetViews>
  <sheetFormatPr defaultColWidth="13.75390625" defaultRowHeight="12.75"/>
  <cols>
    <col min="1" max="1" width="4.125" style="1" customWidth="1"/>
    <col min="2" max="2" width="14.375" style="1" customWidth="1"/>
    <col min="3" max="8" width="5.25390625" style="1" customWidth="1"/>
    <col min="9" max="9" width="15.375" style="1" customWidth="1"/>
    <col min="10" max="10" width="11.75390625" style="1" customWidth="1"/>
    <col min="11" max="11" width="31.625" style="1" bestFit="1" customWidth="1"/>
    <col min="12" max="12" width="8.375" style="1" bestFit="1" customWidth="1"/>
    <col min="13" max="13" width="10.875" style="1" customWidth="1"/>
    <col min="14" max="14" width="10.875" style="1" bestFit="1" customWidth="1"/>
    <col min="15" max="16" width="7.875" style="1" customWidth="1"/>
    <col min="17" max="17" width="57.25390625" style="1" customWidth="1"/>
    <col min="18" max="16384" width="13.75390625" style="1" customWidth="1"/>
  </cols>
  <sheetData>
    <row r="1" spans="1:17" s="4" customFormat="1" ht="14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7" t="s">
        <v>17</v>
      </c>
    </row>
    <row r="2" spans="1:17" s="4" customFormat="1" ht="14.25">
      <c r="A2" s="204" t="s">
        <v>443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  <c r="P2" s="205"/>
      <c r="Q2" s="206"/>
    </row>
    <row r="3" spans="1:17" s="4" customFormat="1" ht="17.25">
      <c r="A3" s="203" t="s">
        <v>418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</row>
    <row r="4" spans="1:17" s="4" customFormat="1" ht="13.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s="4" customFormat="1" ht="13.5" customHeight="1">
      <c r="A5" s="19"/>
      <c r="B5" s="227" t="s">
        <v>0</v>
      </c>
      <c r="C5" s="228"/>
      <c r="D5" s="229" t="s">
        <v>147</v>
      </c>
      <c r="E5" s="230"/>
      <c r="F5" s="230"/>
      <c r="G5" s="230"/>
      <c r="H5" s="230"/>
      <c r="I5" s="230"/>
      <c r="J5" s="231"/>
      <c r="K5" s="89"/>
      <c r="L5" s="19"/>
      <c r="M5" s="19"/>
      <c r="N5" s="19"/>
      <c r="O5" s="19"/>
      <c r="P5" s="19"/>
      <c r="Q5" s="19"/>
    </row>
    <row r="6" spans="1:17" s="4" customFormat="1" ht="14.25" customHeight="1">
      <c r="A6" s="19"/>
      <c r="B6" s="227" t="s">
        <v>1</v>
      </c>
      <c r="C6" s="228"/>
      <c r="D6" s="229" t="s">
        <v>419</v>
      </c>
      <c r="E6" s="230"/>
      <c r="F6" s="230"/>
      <c r="G6" s="230"/>
      <c r="H6" s="230"/>
      <c r="I6" s="230"/>
      <c r="J6" s="231"/>
      <c r="K6" s="89"/>
      <c r="L6" s="19"/>
      <c r="M6" s="19"/>
      <c r="N6" s="19"/>
      <c r="O6" s="19"/>
      <c r="P6" s="19"/>
      <c r="Q6" s="19"/>
    </row>
    <row r="7" spans="1:17" s="4" customFormat="1" ht="13.5">
      <c r="A7" s="19"/>
      <c r="B7" s="19"/>
      <c r="C7" s="19"/>
      <c r="D7" s="19"/>
      <c r="E7" s="19"/>
      <c r="F7" s="19"/>
      <c r="G7" s="19"/>
      <c r="H7" s="19"/>
      <c r="I7" s="19"/>
      <c r="J7" s="19"/>
      <c r="K7" s="90"/>
      <c r="L7" s="19"/>
      <c r="M7" s="19"/>
      <c r="N7" s="19"/>
      <c r="O7" s="19"/>
      <c r="P7" s="19"/>
      <c r="Q7" s="19"/>
    </row>
    <row r="8" spans="1:17" s="4" customFormat="1" ht="13.5" customHeight="1">
      <c r="A8" s="19"/>
      <c r="B8" s="227" t="s">
        <v>2</v>
      </c>
      <c r="C8" s="228"/>
      <c r="D8" s="229" t="s">
        <v>20</v>
      </c>
      <c r="E8" s="230"/>
      <c r="F8" s="230"/>
      <c r="G8" s="230"/>
      <c r="H8" s="230"/>
      <c r="I8" s="230"/>
      <c r="J8" s="231"/>
      <c r="K8" s="89"/>
      <c r="L8" s="19"/>
      <c r="M8" s="19"/>
      <c r="N8" s="19"/>
      <c r="O8" s="19"/>
      <c r="P8" s="19"/>
      <c r="Q8" s="19"/>
    </row>
    <row r="9" spans="1:17" s="4" customFormat="1" ht="13.5">
      <c r="A9" s="19"/>
      <c r="B9" s="227" t="s">
        <v>3</v>
      </c>
      <c r="C9" s="228"/>
      <c r="D9" s="229" t="s">
        <v>337</v>
      </c>
      <c r="E9" s="230"/>
      <c r="F9" s="230"/>
      <c r="G9" s="230"/>
      <c r="H9" s="230"/>
      <c r="I9" s="230"/>
      <c r="J9" s="231"/>
      <c r="K9" s="89"/>
      <c r="L9" s="19"/>
      <c r="M9" s="19"/>
      <c r="N9" s="19"/>
      <c r="O9" s="19"/>
      <c r="P9" s="19"/>
      <c r="Q9" s="19"/>
    </row>
    <row r="10" spans="1:17" s="4" customFormat="1" ht="13.5">
      <c r="A10" s="19"/>
      <c r="B10" s="227" t="s">
        <v>378</v>
      </c>
      <c r="C10" s="228"/>
      <c r="D10" s="236">
        <v>2</v>
      </c>
      <c r="E10" s="237"/>
      <c r="F10" s="237"/>
      <c r="G10" s="237"/>
      <c r="H10" s="237"/>
      <c r="I10" s="237"/>
      <c r="J10" s="238"/>
      <c r="K10" s="89"/>
      <c r="L10" s="19"/>
      <c r="M10" s="19"/>
      <c r="N10" s="19"/>
      <c r="O10" s="19"/>
      <c r="P10" s="19"/>
      <c r="Q10" s="19"/>
    </row>
    <row r="11" spans="1:17" s="4" customFormat="1" ht="13.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48" t="s">
        <v>420</v>
      </c>
      <c r="N11" s="248"/>
      <c r="O11" s="248"/>
      <c r="P11" s="248"/>
      <c r="Q11" s="248"/>
    </row>
    <row r="12" spans="1:17" s="4" customFormat="1" ht="13.5" customHeight="1">
      <c r="A12" s="19"/>
      <c r="B12" s="239" t="s">
        <v>235</v>
      </c>
      <c r="C12" s="240"/>
      <c r="D12" s="240"/>
      <c r="E12" s="240"/>
      <c r="F12" s="240"/>
      <c r="G12" s="240"/>
      <c r="H12" s="241"/>
      <c r="I12" s="242" t="s">
        <v>4</v>
      </c>
      <c r="J12" s="240"/>
      <c r="K12" s="240"/>
      <c r="L12" s="243"/>
      <c r="M12" s="244" t="s">
        <v>5</v>
      </c>
      <c r="N12" s="244" t="s">
        <v>6</v>
      </c>
      <c r="O12" s="246" t="s">
        <v>7</v>
      </c>
      <c r="P12" s="232" t="s">
        <v>421</v>
      </c>
      <c r="Q12" s="233"/>
    </row>
    <row r="13" spans="1:17" s="4" customFormat="1" ht="13.5">
      <c r="A13" s="19"/>
      <c r="B13" s="91" t="s">
        <v>8</v>
      </c>
      <c r="C13" s="91" t="s">
        <v>474</v>
      </c>
      <c r="D13" s="91" t="s">
        <v>475</v>
      </c>
      <c r="E13" s="91" t="s">
        <v>476</v>
      </c>
      <c r="F13" s="91" t="s">
        <v>477</v>
      </c>
      <c r="G13" s="36" t="s">
        <v>448</v>
      </c>
      <c r="H13" s="36" t="s">
        <v>478</v>
      </c>
      <c r="I13" s="93" t="s">
        <v>9</v>
      </c>
      <c r="J13" s="94" t="s">
        <v>10</v>
      </c>
      <c r="K13" s="91" t="s">
        <v>11</v>
      </c>
      <c r="L13" s="91" t="s">
        <v>12</v>
      </c>
      <c r="M13" s="245"/>
      <c r="N13" s="245"/>
      <c r="O13" s="247"/>
      <c r="P13" s="234"/>
      <c r="Q13" s="235"/>
    </row>
    <row r="14" spans="1:17" s="12" customFormat="1" ht="18" customHeight="1">
      <c r="A14" s="20"/>
      <c r="B14" s="95" t="s">
        <v>13</v>
      </c>
      <c r="C14" s="10"/>
      <c r="D14" s="10"/>
      <c r="E14" s="10"/>
      <c r="F14" s="10" t="s">
        <v>424</v>
      </c>
      <c r="G14" s="37"/>
      <c r="H14" s="37"/>
      <c r="I14" s="38" t="s">
        <v>273</v>
      </c>
      <c r="J14" s="78"/>
      <c r="K14" s="39" t="s">
        <v>277</v>
      </c>
      <c r="L14" s="40" t="s">
        <v>64</v>
      </c>
      <c r="M14" s="10">
        <v>2</v>
      </c>
      <c r="N14" s="41" t="s">
        <v>70</v>
      </c>
      <c r="O14" s="42">
        <v>173</v>
      </c>
      <c r="P14" s="43" t="s">
        <v>425</v>
      </c>
      <c r="Q14" s="44" t="s">
        <v>338</v>
      </c>
    </row>
    <row r="15" spans="1:17" s="12" customFormat="1" ht="18" customHeight="1">
      <c r="A15" s="20"/>
      <c r="B15" s="96"/>
      <c r="C15" s="10"/>
      <c r="D15" s="10"/>
      <c r="E15" s="10"/>
      <c r="F15" s="10" t="s">
        <v>424</v>
      </c>
      <c r="G15" s="37"/>
      <c r="H15" s="37"/>
      <c r="I15" s="38" t="s">
        <v>273</v>
      </c>
      <c r="J15" s="78"/>
      <c r="K15" s="45" t="s">
        <v>305</v>
      </c>
      <c r="L15" s="10" t="s">
        <v>64</v>
      </c>
      <c r="M15" s="10">
        <v>1</v>
      </c>
      <c r="N15" s="41" t="s">
        <v>68</v>
      </c>
      <c r="O15" s="42">
        <v>177</v>
      </c>
      <c r="P15" s="43" t="s">
        <v>426</v>
      </c>
      <c r="Q15" s="44" t="s">
        <v>453</v>
      </c>
    </row>
    <row r="16" spans="1:17" s="12" customFormat="1" ht="18" customHeight="1">
      <c r="A16" s="20"/>
      <c r="B16" s="96"/>
      <c r="C16" s="10"/>
      <c r="D16" s="10"/>
      <c r="E16" s="10"/>
      <c r="F16" s="10" t="s">
        <v>424</v>
      </c>
      <c r="G16" s="37"/>
      <c r="H16" s="37"/>
      <c r="I16" s="38" t="s">
        <v>273</v>
      </c>
      <c r="J16" s="78"/>
      <c r="K16" s="39" t="s">
        <v>278</v>
      </c>
      <c r="L16" s="40" t="s">
        <v>64</v>
      </c>
      <c r="M16" s="10">
        <v>2</v>
      </c>
      <c r="N16" s="41" t="s">
        <v>68</v>
      </c>
      <c r="O16" s="42">
        <v>179</v>
      </c>
      <c r="P16" s="43" t="s">
        <v>425</v>
      </c>
      <c r="Q16" s="44" t="s">
        <v>338</v>
      </c>
    </row>
    <row r="17" spans="1:17" s="12" customFormat="1" ht="18" customHeight="1">
      <c r="A17" s="20"/>
      <c r="B17" s="96"/>
      <c r="C17" s="10"/>
      <c r="D17" s="10"/>
      <c r="E17" s="10"/>
      <c r="F17" s="10" t="s">
        <v>424</v>
      </c>
      <c r="G17" s="37"/>
      <c r="H17" s="37"/>
      <c r="I17" s="38" t="s">
        <v>273</v>
      </c>
      <c r="J17" s="78"/>
      <c r="K17" s="39" t="s">
        <v>282</v>
      </c>
      <c r="L17" s="40" t="s">
        <v>64</v>
      </c>
      <c r="M17" s="10">
        <v>2</v>
      </c>
      <c r="N17" s="41" t="s">
        <v>68</v>
      </c>
      <c r="O17" s="42">
        <v>180</v>
      </c>
      <c r="P17" s="43" t="s">
        <v>425</v>
      </c>
      <c r="Q17" s="44" t="s">
        <v>338</v>
      </c>
    </row>
    <row r="18" spans="1:17" s="12" customFormat="1" ht="18" customHeight="1">
      <c r="A18" s="20"/>
      <c r="B18" s="96"/>
      <c r="C18" s="10"/>
      <c r="D18" s="10"/>
      <c r="E18" s="10"/>
      <c r="F18" s="10" t="s">
        <v>424</v>
      </c>
      <c r="G18" s="37"/>
      <c r="H18" s="37"/>
      <c r="I18" s="38" t="s">
        <v>452</v>
      </c>
      <c r="J18" s="78"/>
      <c r="K18" s="45" t="s">
        <v>306</v>
      </c>
      <c r="L18" s="10" t="s">
        <v>64</v>
      </c>
      <c r="M18" s="10">
        <v>1</v>
      </c>
      <c r="N18" s="41" t="s">
        <v>69</v>
      </c>
      <c r="O18" s="42">
        <v>191</v>
      </c>
      <c r="P18" s="43" t="s">
        <v>426</v>
      </c>
      <c r="Q18" s="44" t="s">
        <v>427</v>
      </c>
    </row>
    <row r="19" spans="1:17" s="12" customFormat="1" ht="18" customHeight="1">
      <c r="A19" s="20"/>
      <c r="B19" s="96"/>
      <c r="C19" s="10"/>
      <c r="D19" s="10"/>
      <c r="E19" s="10"/>
      <c r="F19" s="10" t="s">
        <v>424</v>
      </c>
      <c r="G19" s="37"/>
      <c r="H19" s="37"/>
      <c r="I19" s="38" t="s">
        <v>273</v>
      </c>
      <c r="J19" s="78"/>
      <c r="K19" s="45" t="s">
        <v>307</v>
      </c>
      <c r="L19" s="10" t="s">
        <v>64</v>
      </c>
      <c r="M19" s="10">
        <v>1</v>
      </c>
      <c r="N19" s="41" t="s">
        <v>69</v>
      </c>
      <c r="O19" s="42">
        <v>192</v>
      </c>
      <c r="P19" s="43" t="s">
        <v>426</v>
      </c>
      <c r="Q19" s="44" t="s">
        <v>457</v>
      </c>
    </row>
    <row r="20" spans="1:17" s="12" customFormat="1" ht="18" customHeight="1">
      <c r="A20" s="20"/>
      <c r="B20" s="96"/>
      <c r="C20" s="10"/>
      <c r="D20" s="10"/>
      <c r="E20" s="10"/>
      <c r="F20" s="10" t="s">
        <v>424</v>
      </c>
      <c r="G20" s="37"/>
      <c r="H20" s="37"/>
      <c r="I20" s="38" t="s">
        <v>273</v>
      </c>
      <c r="J20" s="78"/>
      <c r="K20" s="45" t="s">
        <v>311</v>
      </c>
      <c r="L20" s="10" t="s">
        <v>64</v>
      </c>
      <c r="M20" s="10">
        <v>2</v>
      </c>
      <c r="N20" s="41" t="s">
        <v>69</v>
      </c>
      <c r="O20" s="42">
        <v>193</v>
      </c>
      <c r="P20" s="43" t="s">
        <v>426</v>
      </c>
      <c r="Q20" s="44" t="s">
        <v>453</v>
      </c>
    </row>
    <row r="21" spans="1:17" s="12" customFormat="1" ht="18" customHeight="1">
      <c r="A21" s="20"/>
      <c r="B21" s="96"/>
      <c r="C21" s="10"/>
      <c r="D21" s="10"/>
      <c r="E21" s="10"/>
      <c r="F21" s="10" t="s">
        <v>424</v>
      </c>
      <c r="G21" s="37"/>
      <c r="H21" s="37"/>
      <c r="I21" s="38" t="s">
        <v>295</v>
      </c>
      <c r="J21" s="78"/>
      <c r="K21" s="45" t="s">
        <v>313</v>
      </c>
      <c r="L21" s="10" t="s">
        <v>64</v>
      </c>
      <c r="M21" s="10">
        <v>1</v>
      </c>
      <c r="N21" s="41" t="s">
        <v>69</v>
      </c>
      <c r="O21" s="42">
        <v>195</v>
      </c>
      <c r="P21" s="43" t="s">
        <v>426</v>
      </c>
      <c r="Q21" s="44" t="s">
        <v>453</v>
      </c>
    </row>
    <row r="22" spans="1:17" s="12" customFormat="1" ht="18" customHeight="1">
      <c r="A22" s="20"/>
      <c r="B22" s="96"/>
      <c r="C22" s="10"/>
      <c r="D22" s="10"/>
      <c r="E22" s="10"/>
      <c r="F22" s="10" t="s">
        <v>424</v>
      </c>
      <c r="G22" s="37"/>
      <c r="H22" s="37"/>
      <c r="I22" s="38" t="s">
        <v>273</v>
      </c>
      <c r="J22" s="78"/>
      <c r="K22" s="39" t="s">
        <v>281</v>
      </c>
      <c r="L22" s="40" t="s">
        <v>64</v>
      </c>
      <c r="M22" s="10">
        <v>1</v>
      </c>
      <c r="N22" s="41" t="s">
        <v>69</v>
      </c>
      <c r="O22" s="42">
        <v>197</v>
      </c>
      <c r="P22" s="43" t="s">
        <v>425</v>
      </c>
      <c r="Q22" s="44" t="s">
        <v>338</v>
      </c>
    </row>
    <row r="23" spans="1:17" s="12" customFormat="1" ht="18" customHeight="1">
      <c r="A23" s="20"/>
      <c r="B23" s="96"/>
      <c r="C23" s="10"/>
      <c r="D23" s="10"/>
      <c r="E23" s="10"/>
      <c r="F23" s="10" t="s">
        <v>424</v>
      </c>
      <c r="G23" s="37"/>
      <c r="H23" s="37"/>
      <c r="I23" s="38" t="s">
        <v>273</v>
      </c>
      <c r="J23" s="78"/>
      <c r="K23" s="45" t="s">
        <v>316</v>
      </c>
      <c r="L23" s="10" t="s">
        <v>64</v>
      </c>
      <c r="M23" s="10">
        <v>1</v>
      </c>
      <c r="N23" s="41" t="s">
        <v>69</v>
      </c>
      <c r="O23" s="42">
        <v>198</v>
      </c>
      <c r="P23" s="43" t="s">
        <v>426</v>
      </c>
      <c r="Q23" s="44" t="s">
        <v>460</v>
      </c>
    </row>
    <row r="24" spans="1:17" s="12" customFormat="1" ht="18" customHeight="1">
      <c r="A24" s="20"/>
      <c r="B24" s="96"/>
      <c r="C24" s="10"/>
      <c r="D24" s="10"/>
      <c r="E24" s="10"/>
      <c r="F24" s="10" t="s">
        <v>424</v>
      </c>
      <c r="G24" s="37"/>
      <c r="H24" s="37"/>
      <c r="I24" s="38" t="s">
        <v>273</v>
      </c>
      <c r="J24" s="78"/>
      <c r="K24" s="45" t="s">
        <v>322</v>
      </c>
      <c r="L24" s="10" t="s">
        <v>64</v>
      </c>
      <c r="M24" s="10">
        <v>1</v>
      </c>
      <c r="N24" s="41" t="s">
        <v>69</v>
      </c>
      <c r="O24" s="42">
        <v>199</v>
      </c>
      <c r="P24" s="43" t="s">
        <v>425</v>
      </c>
      <c r="Q24" s="44" t="s">
        <v>338</v>
      </c>
    </row>
    <row r="25" spans="1:17" s="12" customFormat="1" ht="18" customHeight="1">
      <c r="A25" s="20"/>
      <c r="B25" s="96"/>
      <c r="C25" s="10"/>
      <c r="D25" s="10"/>
      <c r="E25" s="10"/>
      <c r="F25" s="10" t="s">
        <v>424</v>
      </c>
      <c r="G25" s="37"/>
      <c r="H25" s="37"/>
      <c r="I25" s="38" t="s">
        <v>273</v>
      </c>
      <c r="J25" s="78"/>
      <c r="K25" s="39" t="s">
        <v>279</v>
      </c>
      <c r="L25" s="40" t="s">
        <v>64</v>
      </c>
      <c r="M25" s="10">
        <v>1</v>
      </c>
      <c r="N25" s="41" t="s">
        <v>69</v>
      </c>
      <c r="O25" s="42">
        <v>200</v>
      </c>
      <c r="P25" s="43" t="s">
        <v>425</v>
      </c>
      <c r="Q25" s="44" t="s">
        <v>338</v>
      </c>
    </row>
    <row r="26" spans="1:17" s="12" customFormat="1" ht="18" customHeight="1">
      <c r="A26" s="20"/>
      <c r="B26" s="96"/>
      <c r="C26" s="10"/>
      <c r="D26" s="10"/>
      <c r="E26" s="10"/>
      <c r="F26" s="10" t="s">
        <v>22</v>
      </c>
      <c r="G26" s="37"/>
      <c r="H26" s="37"/>
      <c r="I26" s="38" t="s">
        <v>273</v>
      </c>
      <c r="J26" s="78"/>
      <c r="K26" s="39" t="s">
        <v>283</v>
      </c>
      <c r="L26" s="40" t="s">
        <v>64</v>
      </c>
      <c r="M26" s="10">
        <v>2</v>
      </c>
      <c r="N26" s="41" t="s">
        <v>69</v>
      </c>
      <c r="O26" s="42">
        <v>201</v>
      </c>
      <c r="P26" s="43" t="s">
        <v>425</v>
      </c>
      <c r="Q26" s="44" t="s">
        <v>338</v>
      </c>
    </row>
    <row r="27" spans="1:17" s="12" customFormat="1" ht="18" customHeight="1">
      <c r="A27" s="20"/>
      <c r="B27" s="96"/>
      <c r="C27" s="10"/>
      <c r="D27" s="10"/>
      <c r="E27" s="10"/>
      <c r="F27" s="10" t="s">
        <v>424</v>
      </c>
      <c r="G27" s="37"/>
      <c r="H27" s="37"/>
      <c r="I27" s="38" t="s">
        <v>273</v>
      </c>
      <c r="J27" s="78"/>
      <c r="K27" s="39" t="s">
        <v>274</v>
      </c>
      <c r="L27" s="10" t="s">
        <v>58</v>
      </c>
      <c r="M27" s="10">
        <v>1</v>
      </c>
      <c r="N27" s="41" t="s">
        <v>55</v>
      </c>
      <c r="O27" s="42">
        <v>209</v>
      </c>
      <c r="P27" s="43" t="s">
        <v>426</v>
      </c>
      <c r="Q27" s="44" t="s">
        <v>457</v>
      </c>
    </row>
    <row r="28" spans="1:17" s="12" customFormat="1" ht="18" customHeight="1">
      <c r="A28" s="20"/>
      <c r="B28" s="96"/>
      <c r="C28" s="10"/>
      <c r="D28" s="10"/>
      <c r="E28" s="10"/>
      <c r="F28" s="10" t="s">
        <v>424</v>
      </c>
      <c r="G28" s="37"/>
      <c r="H28" s="37"/>
      <c r="I28" s="38" t="s">
        <v>13</v>
      </c>
      <c r="J28" s="78"/>
      <c r="K28" s="39" t="s">
        <v>308</v>
      </c>
      <c r="L28" s="10" t="s">
        <v>58</v>
      </c>
      <c r="M28" s="10">
        <v>1</v>
      </c>
      <c r="N28" s="47" t="s">
        <v>55</v>
      </c>
      <c r="O28" s="42">
        <v>210</v>
      </c>
      <c r="P28" s="43" t="s">
        <v>426</v>
      </c>
      <c r="Q28" s="44" t="s">
        <v>457</v>
      </c>
    </row>
    <row r="29" spans="1:17" s="12" customFormat="1" ht="18" customHeight="1">
      <c r="A29" s="20"/>
      <c r="B29" s="96"/>
      <c r="C29" s="10"/>
      <c r="D29" s="10"/>
      <c r="E29" s="10"/>
      <c r="F29" s="10" t="s">
        <v>424</v>
      </c>
      <c r="G29" s="53"/>
      <c r="H29" s="53"/>
      <c r="I29" s="38" t="s">
        <v>13</v>
      </c>
      <c r="J29" s="78"/>
      <c r="K29" s="45" t="s">
        <v>312</v>
      </c>
      <c r="L29" s="10" t="s">
        <v>58</v>
      </c>
      <c r="M29" s="10">
        <v>1</v>
      </c>
      <c r="N29" s="47" t="s">
        <v>55</v>
      </c>
      <c r="O29" s="52">
        <v>212</v>
      </c>
      <c r="P29" s="43" t="s">
        <v>426</v>
      </c>
      <c r="Q29" s="44" t="s">
        <v>453</v>
      </c>
    </row>
    <row r="30" spans="1:17" s="12" customFormat="1" ht="18" customHeight="1">
      <c r="A30" s="20"/>
      <c r="B30" s="96"/>
      <c r="C30" s="10"/>
      <c r="D30" s="10"/>
      <c r="E30" s="10"/>
      <c r="F30" s="10" t="s">
        <v>424</v>
      </c>
      <c r="G30" s="37"/>
      <c r="H30" s="37"/>
      <c r="I30" s="38" t="s">
        <v>13</v>
      </c>
      <c r="J30" s="78"/>
      <c r="K30" s="39" t="s">
        <v>314</v>
      </c>
      <c r="L30" s="10" t="s">
        <v>78</v>
      </c>
      <c r="M30" s="10">
        <v>2</v>
      </c>
      <c r="N30" s="41" t="s">
        <v>55</v>
      </c>
      <c r="O30" s="42">
        <v>213</v>
      </c>
      <c r="P30" s="43" t="s">
        <v>426</v>
      </c>
      <c r="Q30" s="44" t="s">
        <v>339</v>
      </c>
    </row>
    <row r="31" spans="1:17" s="12" customFormat="1" ht="18" customHeight="1">
      <c r="A31" s="20"/>
      <c r="B31" s="96"/>
      <c r="C31" s="10"/>
      <c r="D31" s="10"/>
      <c r="E31" s="10"/>
      <c r="F31" s="10" t="s">
        <v>428</v>
      </c>
      <c r="G31" s="37"/>
      <c r="H31" s="37"/>
      <c r="I31" s="38" t="s">
        <v>13</v>
      </c>
      <c r="J31" s="78"/>
      <c r="K31" s="39" t="s">
        <v>317</v>
      </c>
      <c r="L31" s="10" t="s">
        <v>78</v>
      </c>
      <c r="M31" s="10">
        <v>1</v>
      </c>
      <c r="N31" s="47" t="s">
        <v>55</v>
      </c>
      <c r="O31" s="42">
        <v>215</v>
      </c>
      <c r="P31" s="43" t="s">
        <v>426</v>
      </c>
      <c r="Q31" s="44" t="s">
        <v>460</v>
      </c>
    </row>
    <row r="32" spans="1:17" s="12" customFormat="1" ht="18" customHeight="1">
      <c r="A32" s="20"/>
      <c r="B32" s="96"/>
      <c r="C32" s="10"/>
      <c r="D32" s="10"/>
      <c r="E32" s="10"/>
      <c r="F32" s="50" t="s">
        <v>428</v>
      </c>
      <c r="G32" s="53"/>
      <c r="H32" s="53"/>
      <c r="I32" s="38" t="s">
        <v>13</v>
      </c>
      <c r="J32" s="78"/>
      <c r="K32" s="39" t="s">
        <v>318</v>
      </c>
      <c r="L32" s="10" t="s">
        <v>78</v>
      </c>
      <c r="M32" s="10">
        <v>2</v>
      </c>
      <c r="N32" s="47" t="s">
        <v>55</v>
      </c>
      <c r="O32" s="52">
        <v>216</v>
      </c>
      <c r="P32" s="43" t="s">
        <v>426</v>
      </c>
      <c r="Q32" s="44" t="s">
        <v>459</v>
      </c>
    </row>
    <row r="33" spans="1:17" s="12" customFormat="1" ht="18" customHeight="1">
      <c r="A33" s="20"/>
      <c r="B33" s="96"/>
      <c r="C33" s="10"/>
      <c r="D33" s="10"/>
      <c r="E33" s="10"/>
      <c r="F33" s="10" t="s">
        <v>424</v>
      </c>
      <c r="G33" s="37"/>
      <c r="H33" s="37"/>
      <c r="I33" s="38" t="s">
        <v>13</v>
      </c>
      <c r="J33" s="78"/>
      <c r="K33" s="39" t="s">
        <v>320</v>
      </c>
      <c r="L33" s="10" t="s">
        <v>58</v>
      </c>
      <c r="M33" s="10">
        <v>2</v>
      </c>
      <c r="N33" s="41" t="s">
        <v>55</v>
      </c>
      <c r="O33" s="42">
        <v>218</v>
      </c>
      <c r="P33" s="43" t="s">
        <v>426</v>
      </c>
      <c r="Q33" s="44" t="s">
        <v>427</v>
      </c>
    </row>
    <row r="34" spans="1:17" s="12" customFormat="1" ht="18" customHeight="1">
      <c r="A34" s="20"/>
      <c r="B34" s="96"/>
      <c r="C34" s="10"/>
      <c r="D34" s="10"/>
      <c r="E34" s="10"/>
      <c r="F34" s="10" t="s">
        <v>424</v>
      </c>
      <c r="G34" s="37"/>
      <c r="H34" s="37"/>
      <c r="I34" s="38" t="s">
        <v>273</v>
      </c>
      <c r="J34" s="78"/>
      <c r="K34" s="39" t="s">
        <v>323</v>
      </c>
      <c r="L34" s="40" t="s">
        <v>64</v>
      </c>
      <c r="M34" s="10">
        <v>1</v>
      </c>
      <c r="N34" s="41" t="s">
        <v>55</v>
      </c>
      <c r="O34" s="42">
        <v>220</v>
      </c>
      <c r="P34" s="43" t="s">
        <v>425</v>
      </c>
      <c r="Q34" s="44" t="s">
        <v>338</v>
      </c>
    </row>
    <row r="35" spans="1:17" s="12" customFormat="1" ht="18" customHeight="1">
      <c r="A35" s="20"/>
      <c r="B35" s="97"/>
      <c r="C35" s="10"/>
      <c r="D35" s="10"/>
      <c r="E35" s="10"/>
      <c r="F35" s="10" t="s">
        <v>424</v>
      </c>
      <c r="G35" s="37"/>
      <c r="H35" s="37"/>
      <c r="I35" s="38" t="s">
        <v>273</v>
      </c>
      <c r="J35" s="78"/>
      <c r="K35" s="46" t="s">
        <v>347</v>
      </c>
      <c r="L35" s="40" t="s">
        <v>64</v>
      </c>
      <c r="M35" s="10">
        <v>3</v>
      </c>
      <c r="N35" s="47" t="s">
        <v>55</v>
      </c>
      <c r="O35" s="42">
        <v>221</v>
      </c>
      <c r="P35" s="43" t="s">
        <v>425</v>
      </c>
      <c r="Q35" s="44" t="s">
        <v>338</v>
      </c>
    </row>
    <row r="36" spans="1:17" s="12" customFormat="1" ht="18" customHeight="1">
      <c r="A36" s="20"/>
      <c r="B36" s="97"/>
      <c r="C36" s="10"/>
      <c r="D36" s="10"/>
      <c r="E36" s="10"/>
      <c r="F36" s="10" t="s">
        <v>424</v>
      </c>
      <c r="G36" s="37"/>
      <c r="H36" s="37"/>
      <c r="I36" s="38" t="s">
        <v>273</v>
      </c>
      <c r="J36" s="78"/>
      <c r="K36" s="39" t="s">
        <v>348</v>
      </c>
      <c r="L36" s="40" t="s">
        <v>64</v>
      </c>
      <c r="M36" s="10">
        <v>2</v>
      </c>
      <c r="N36" s="41" t="s">
        <v>55</v>
      </c>
      <c r="O36" s="42">
        <v>222</v>
      </c>
      <c r="P36" s="43" t="s">
        <v>425</v>
      </c>
      <c r="Q36" s="44" t="s">
        <v>338</v>
      </c>
    </row>
    <row r="37" spans="1:17" s="12" customFormat="1" ht="18" customHeight="1">
      <c r="A37" s="20"/>
      <c r="B37" s="97"/>
      <c r="C37" s="10"/>
      <c r="D37" s="10"/>
      <c r="E37" s="10"/>
      <c r="F37" s="10" t="s">
        <v>424</v>
      </c>
      <c r="G37" s="37"/>
      <c r="H37" s="37"/>
      <c r="I37" s="38" t="s">
        <v>273</v>
      </c>
      <c r="J37" s="78"/>
      <c r="K37" s="39" t="s">
        <v>65</v>
      </c>
      <c r="L37" s="40" t="s">
        <v>64</v>
      </c>
      <c r="M37" s="10">
        <v>1</v>
      </c>
      <c r="N37" s="47" t="s">
        <v>55</v>
      </c>
      <c r="O37" s="42">
        <v>223</v>
      </c>
      <c r="P37" s="43" t="s">
        <v>425</v>
      </c>
      <c r="Q37" s="44" t="s">
        <v>338</v>
      </c>
    </row>
    <row r="38" spans="1:17" s="12" customFormat="1" ht="18" customHeight="1">
      <c r="A38" s="20"/>
      <c r="B38" s="97"/>
      <c r="C38" s="10"/>
      <c r="D38" s="10"/>
      <c r="E38" s="10"/>
      <c r="F38" s="50" t="s">
        <v>22</v>
      </c>
      <c r="G38" s="53"/>
      <c r="H38" s="53"/>
      <c r="I38" s="98" t="s">
        <v>67</v>
      </c>
      <c r="J38" s="99"/>
      <c r="K38" s="48" t="s">
        <v>479</v>
      </c>
      <c r="L38" s="49" t="s">
        <v>72</v>
      </c>
      <c r="M38" s="50">
        <v>1</v>
      </c>
      <c r="N38" s="51" t="s">
        <v>55</v>
      </c>
      <c r="O38" s="52">
        <v>224</v>
      </c>
      <c r="P38" s="43" t="s">
        <v>425</v>
      </c>
      <c r="Q38" s="44" t="s">
        <v>338</v>
      </c>
    </row>
    <row r="39" spans="1:17" s="12" customFormat="1" ht="18" customHeight="1">
      <c r="A39" s="20"/>
      <c r="B39" s="97"/>
      <c r="C39" s="10"/>
      <c r="D39" s="10"/>
      <c r="E39" s="10"/>
      <c r="F39" s="10" t="s">
        <v>22</v>
      </c>
      <c r="G39" s="37"/>
      <c r="H39" s="37"/>
      <c r="I39" s="38" t="s">
        <v>67</v>
      </c>
      <c r="J39" s="78"/>
      <c r="K39" s="45" t="s">
        <v>480</v>
      </c>
      <c r="L39" s="40" t="s">
        <v>72</v>
      </c>
      <c r="M39" s="10">
        <v>2</v>
      </c>
      <c r="N39" s="41" t="s">
        <v>55</v>
      </c>
      <c r="O39" s="42">
        <v>225</v>
      </c>
      <c r="P39" s="43" t="s">
        <v>425</v>
      </c>
      <c r="Q39" s="44" t="s">
        <v>338</v>
      </c>
    </row>
    <row r="40" spans="1:17" s="12" customFormat="1" ht="18" customHeight="1">
      <c r="A40" s="20"/>
      <c r="B40" s="96"/>
      <c r="C40" s="10"/>
      <c r="D40" s="10"/>
      <c r="E40" s="10"/>
      <c r="F40" s="10" t="s">
        <v>424</v>
      </c>
      <c r="G40" s="37"/>
      <c r="H40" s="37"/>
      <c r="I40" s="38" t="s">
        <v>273</v>
      </c>
      <c r="J40" s="78"/>
      <c r="K40" s="39" t="s">
        <v>346</v>
      </c>
      <c r="L40" s="40" t="s">
        <v>64</v>
      </c>
      <c r="M40" s="10">
        <v>8</v>
      </c>
      <c r="N40" s="41" t="s">
        <v>57</v>
      </c>
      <c r="O40" s="42">
        <v>226</v>
      </c>
      <c r="P40" s="43" t="s">
        <v>425</v>
      </c>
      <c r="Q40" s="44" t="s">
        <v>338</v>
      </c>
    </row>
    <row r="41" spans="1:17" s="12" customFormat="1" ht="18" customHeight="1">
      <c r="A41" s="20"/>
      <c r="B41" s="96"/>
      <c r="C41" s="10"/>
      <c r="D41" s="10"/>
      <c r="E41" s="10"/>
      <c r="F41" s="10" t="s">
        <v>424</v>
      </c>
      <c r="G41" s="37"/>
      <c r="H41" s="37"/>
      <c r="I41" s="38" t="s">
        <v>13</v>
      </c>
      <c r="J41" s="78"/>
      <c r="K41" s="39" t="s">
        <v>275</v>
      </c>
      <c r="L41" s="10" t="s">
        <v>58</v>
      </c>
      <c r="M41" s="10">
        <v>2</v>
      </c>
      <c r="N41" s="41" t="s">
        <v>57</v>
      </c>
      <c r="O41" s="42">
        <v>231</v>
      </c>
      <c r="P41" s="43" t="s">
        <v>426</v>
      </c>
      <c r="Q41" s="44" t="s">
        <v>457</v>
      </c>
    </row>
    <row r="42" spans="1:17" s="12" customFormat="1" ht="18" customHeight="1">
      <c r="A42" s="20"/>
      <c r="B42" s="96"/>
      <c r="C42" s="10"/>
      <c r="D42" s="10"/>
      <c r="E42" s="10"/>
      <c r="F42" s="10" t="s">
        <v>428</v>
      </c>
      <c r="G42" s="37"/>
      <c r="H42" s="37"/>
      <c r="I42" s="38" t="s">
        <v>13</v>
      </c>
      <c r="J42" s="78"/>
      <c r="K42" s="39" t="s">
        <v>276</v>
      </c>
      <c r="L42" s="10" t="s">
        <v>58</v>
      </c>
      <c r="M42" s="10">
        <v>2</v>
      </c>
      <c r="N42" s="41" t="s">
        <v>57</v>
      </c>
      <c r="O42" s="42">
        <v>233</v>
      </c>
      <c r="P42" s="43" t="s">
        <v>426</v>
      </c>
      <c r="Q42" s="44" t="s">
        <v>457</v>
      </c>
    </row>
    <row r="43" spans="1:17" s="12" customFormat="1" ht="18" customHeight="1">
      <c r="A43" s="20"/>
      <c r="B43" s="96"/>
      <c r="C43" s="10"/>
      <c r="D43" s="10"/>
      <c r="E43" s="10"/>
      <c r="F43" s="10" t="s">
        <v>424</v>
      </c>
      <c r="G43" s="37"/>
      <c r="H43" s="37"/>
      <c r="I43" s="38" t="s">
        <v>13</v>
      </c>
      <c r="J43" s="78"/>
      <c r="K43" s="39" t="s">
        <v>309</v>
      </c>
      <c r="L43" s="10" t="s">
        <v>58</v>
      </c>
      <c r="M43" s="10">
        <v>1</v>
      </c>
      <c r="N43" s="41" t="s">
        <v>57</v>
      </c>
      <c r="O43" s="42">
        <v>235</v>
      </c>
      <c r="P43" s="43" t="s">
        <v>426</v>
      </c>
      <c r="Q43" s="44" t="s">
        <v>457</v>
      </c>
    </row>
    <row r="44" spans="1:17" s="12" customFormat="1" ht="18" customHeight="1">
      <c r="A44" s="20"/>
      <c r="B44" s="96"/>
      <c r="C44" s="10"/>
      <c r="D44" s="10"/>
      <c r="E44" s="10"/>
      <c r="F44" s="10" t="s">
        <v>424</v>
      </c>
      <c r="G44" s="37"/>
      <c r="H44" s="37"/>
      <c r="I44" s="38" t="s">
        <v>13</v>
      </c>
      <c r="J44" s="78"/>
      <c r="K44" s="45" t="s">
        <v>310</v>
      </c>
      <c r="L44" s="10" t="s">
        <v>58</v>
      </c>
      <c r="M44" s="10">
        <v>1</v>
      </c>
      <c r="N44" s="41" t="s">
        <v>57</v>
      </c>
      <c r="O44" s="42">
        <v>237</v>
      </c>
      <c r="P44" s="43" t="s">
        <v>426</v>
      </c>
      <c r="Q44" s="44" t="s">
        <v>453</v>
      </c>
    </row>
    <row r="45" spans="1:17" s="12" customFormat="1" ht="18" customHeight="1">
      <c r="A45" s="20"/>
      <c r="B45" s="96"/>
      <c r="C45" s="10"/>
      <c r="D45" s="10"/>
      <c r="E45" s="10"/>
      <c r="F45" s="10" t="s">
        <v>424</v>
      </c>
      <c r="G45" s="37"/>
      <c r="H45" s="37"/>
      <c r="I45" s="38" t="s">
        <v>13</v>
      </c>
      <c r="J45" s="78"/>
      <c r="K45" s="39" t="s">
        <v>315</v>
      </c>
      <c r="L45" s="10" t="s">
        <v>78</v>
      </c>
      <c r="M45" s="10">
        <v>1</v>
      </c>
      <c r="N45" s="41" t="s">
        <v>57</v>
      </c>
      <c r="O45" s="42">
        <v>238</v>
      </c>
      <c r="P45" s="43" t="s">
        <v>426</v>
      </c>
      <c r="Q45" s="44" t="s">
        <v>453</v>
      </c>
    </row>
    <row r="46" spans="1:17" s="12" customFormat="1" ht="18" customHeight="1">
      <c r="A46" s="20"/>
      <c r="B46" s="96"/>
      <c r="C46" s="10"/>
      <c r="D46" s="10"/>
      <c r="E46" s="10"/>
      <c r="F46" s="10" t="s">
        <v>428</v>
      </c>
      <c r="G46" s="37"/>
      <c r="H46" s="37"/>
      <c r="I46" s="38" t="s">
        <v>13</v>
      </c>
      <c r="J46" s="78"/>
      <c r="K46" s="45" t="s">
        <v>319</v>
      </c>
      <c r="L46" s="10" t="s">
        <v>58</v>
      </c>
      <c r="M46" s="10">
        <v>1</v>
      </c>
      <c r="N46" s="47" t="s">
        <v>57</v>
      </c>
      <c r="O46" s="42">
        <v>239</v>
      </c>
      <c r="P46" s="43" t="s">
        <v>426</v>
      </c>
      <c r="Q46" s="44" t="s">
        <v>459</v>
      </c>
    </row>
    <row r="47" spans="1:17" s="12" customFormat="1" ht="18" customHeight="1">
      <c r="A47" s="20"/>
      <c r="B47" s="96"/>
      <c r="C47" s="10"/>
      <c r="D47" s="10"/>
      <c r="E47" s="10"/>
      <c r="F47" s="10" t="s">
        <v>424</v>
      </c>
      <c r="G47" s="37"/>
      <c r="H47" s="37"/>
      <c r="I47" s="38" t="s">
        <v>13</v>
      </c>
      <c r="J47" s="78"/>
      <c r="K47" s="39" t="s">
        <v>321</v>
      </c>
      <c r="L47" s="10" t="s">
        <v>58</v>
      </c>
      <c r="M47" s="10">
        <v>1</v>
      </c>
      <c r="N47" s="47" t="s">
        <v>57</v>
      </c>
      <c r="O47" s="42">
        <v>241</v>
      </c>
      <c r="P47" s="43" t="s">
        <v>426</v>
      </c>
      <c r="Q47" s="44" t="s">
        <v>427</v>
      </c>
    </row>
    <row r="48" spans="1:17" s="12" customFormat="1" ht="18" customHeight="1">
      <c r="A48" s="20"/>
      <c r="B48" s="96"/>
      <c r="C48" s="10"/>
      <c r="D48" s="10"/>
      <c r="E48" s="10"/>
      <c r="F48" s="10" t="s">
        <v>424</v>
      </c>
      <c r="G48" s="53"/>
      <c r="H48" s="53"/>
      <c r="I48" s="38" t="s">
        <v>273</v>
      </c>
      <c r="J48" s="78"/>
      <c r="K48" s="39" t="s">
        <v>324</v>
      </c>
      <c r="L48" s="40" t="s">
        <v>64</v>
      </c>
      <c r="M48" s="10">
        <v>1</v>
      </c>
      <c r="N48" s="47" t="s">
        <v>57</v>
      </c>
      <c r="O48" s="52">
        <v>242</v>
      </c>
      <c r="P48" s="43" t="s">
        <v>425</v>
      </c>
      <c r="Q48" s="44" t="s">
        <v>338</v>
      </c>
    </row>
    <row r="49" spans="1:17" s="12" customFormat="1" ht="18" customHeight="1">
      <c r="A49" s="20"/>
      <c r="B49" s="96"/>
      <c r="C49" s="10"/>
      <c r="D49" s="10"/>
      <c r="E49" s="10"/>
      <c r="F49" s="10" t="s">
        <v>424</v>
      </c>
      <c r="G49" s="53"/>
      <c r="H49" s="53"/>
      <c r="I49" s="38" t="s">
        <v>452</v>
      </c>
      <c r="J49" s="78"/>
      <c r="K49" s="45" t="s">
        <v>326</v>
      </c>
      <c r="L49" s="40" t="s">
        <v>40</v>
      </c>
      <c r="M49" s="10">
        <v>1</v>
      </c>
      <c r="N49" s="47" t="s">
        <v>57</v>
      </c>
      <c r="O49" s="52">
        <v>246</v>
      </c>
      <c r="P49" s="43" t="s">
        <v>426</v>
      </c>
      <c r="Q49" s="44" t="s">
        <v>453</v>
      </c>
    </row>
    <row r="50" spans="1:17" s="12" customFormat="1" ht="18" customHeight="1">
      <c r="A50" s="20"/>
      <c r="B50" s="96"/>
      <c r="C50" s="10"/>
      <c r="D50" s="10"/>
      <c r="E50" s="10"/>
      <c r="F50" s="10" t="s">
        <v>428</v>
      </c>
      <c r="G50" s="53"/>
      <c r="H50" s="53"/>
      <c r="I50" s="38" t="s">
        <v>13</v>
      </c>
      <c r="J50" s="78"/>
      <c r="K50" s="39" t="s">
        <v>327</v>
      </c>
      <c r="L50" s="40" t="s">
        <v>82</v>
      </c>
      <c r="M50" s="10">
        <v>1</v>
      </c>
      <c r="N50" s="47" t="s">
        <v>57</v>
      </c>
      <c r="O50" s="52">
        <v>247</v>
      </c>
      <c r="P50" s="43" t="s">
        <v>426</v>
      </c>
      <c r="Q50" s="44" t="s">
        <v>460</v>
      </c>
    </row>
    <row r="51" spans="1:17" s="12" customFormat="1" ht="18" customHeight="1">
      <c r="A51" s="20"/>
      <c r="B51" s="96"/>
      <c r="C51" s="10"/>
      <c r="D51" s="10"/>
      <c r="E51" s="10"/>
      <c r="F51" s="10" t="s">
        <v>428</v>
      </c>
      <c r="G51" s="37"/>
      <c r="H51" s="37"/>
      <c r="I51" s="38" t="s">
        <v>13</v>
      </c>
      <c r="J51" s="78"/>
      <c r="K51" s="39" t="s">
        <v>328</v>
      </c>
      <c r="L51" s="40" t="s">
        <v>40</v>
      </c>
      <c r="M51" s="10">
        <v>1</v>
      </c>
      <c r="N51" s="41" t="s">
        <v>57</v>
      </c>
      <c r="O51" s="42">
        <v>248</v>
      </c>
      <c r="P51" s="43" t="s">
        <v>426</v>
      </c>
      <c r="Q51" s="44" t="s">
        <v>459</v>
      </c>
    </row>
    <row r="52" spans="1:17" s="12" customFormat="1" ht="18" customHeight="1">
      <c r="A52" s="20"/>
      <c r="B52" s="96"/>
      <c r="C52" s="10"/>
      <c r="D52" s="10"/>
      <c r="E52" s="10"/>
      <c r="F52" s="10" t="s">
        <v>424</v>
      </c>
      <c r="G52" s="37"/>
      <c r="H52" s="37"/>
      <c r="I52" s="38" t="s">
        <v>13</v>
      </c>
      <c r="J52" s="78"/>
      <c r="K52" s="39" t="s">
        <v>329</v>
      </c>
      <c r="L52" s="10" t="s">
        <v>82</v>
      </c>
      <c r="M52" s="10">
        <v>1</v>
      </c>
      <c r="N52" s="47" t="s">
        <v>57</v>
      </c>
      <c r="O52" s="42">
        <v>250</v>
      </c>
      <c r="P52" s="43" t="s">
        <v>426</v>
      </c>
      <c r="Q52" s="44" t="s">
        <v>453</v>
      </c>
    </row>
    <row r="53" spans="1:17" s="12" customFormat="1" ht="18" customHeight="1">
      <c r="A53" s="20"/>
      <c r="B53" s="96"/>
      <c r="C53" s="10"/>
      <c r="D53" s="10"/>
      <c r="E53" s="10"/>
      <c r="F53" s="10" t="s">
        <v>428</v>
      </c>
      <c r="G53" s="53"/>
      <c r="H53" s="53"/>
      <c r="I53" s="38" t="s">
        <v>13</v>
      </c>
      <c r="J53" s="78"/>
      <c r="K53" s="39" t="s">
        <v>330</v>
      </c>
      <c r="L53" s="40" t="s">
        <v>82</v>
      </c>
      <c r="M53" s="10">
        <v>1</v>
      </c>
      <c r="N53" s="47" t="s">
        <v>57</v>
      </c>
      <c r="O53" s="52">
        <v>251</v>
      </c>
      <c r="P53" s="43" t="s">
        <v>426</v>
      </c>
      <c r="Q53" s="44" t="s">
        <v>460</v>
      </c>
    </row>
    <row r="54" spans="1:17" s="12" customFormat="1" ht="18" customHeight="1">
      <c r="A54" s="20"/>
      <c r="B54" s="97"/>
      <c r="C54" s="10" t="s">
        <v>428</v>
      </c>
      <c r="D54" s="10" t="s">
        <v>428</v>
      </c>
      <c r="E54" s="10" t="s">
        <v>428</v>
      </c>
      <c r="F54" s="10" t="s">
        <v>424</v>
      </c>
      <c r="G54" s="37"/>
      <c r="H54" s="37"/>
      <c r="I54" s="38" t="s">
        <v>13</v>
      </c>
      <c r="J54" s="78"/>
      <c r="K54" s="45" t="s">
        <v>21</v>
      </c>
      <c r="L54" s="10" t="s">
        <v>78</v>
      </c>
      <c r="M54" s="10">
        <v>6</v>
      </c>
      <c r="N54" s="41" t="s">
        <v>79</v>
      </c>
      <c r="O54" s="42">
        <v>469</v>
      </c>
      <c r="P54" s="43" t="s">
        <v>425</v>
      </c>
      <c r="Q54" s="44" t="s">
        <v>338</v>
      </c>
    </row>
    <row r="55" spans="1:17" s="12" customFormat="1" ht="18" customHeight="1">
      <c r="A55" s="20"/>
      <c r="B55" s="97"/>
      <c r="C55" s="10" t="s">
        <v>428</v>
      </c>
      <c r="D55" s="10" t="s">
        <v>428</v>
      </c>
      <c r="E55" s="10" t="s">
        <v>428</v>
      </c>
      <c r="F55" s="70" t="s">
        <v>424</v>
      </c>
      <c r="G55" s="100"/>
      <c r="H55" s="37"/>
      <c r="I55" s="38" t="s">
        <v>13</v>
      </c>
      <c r="J55" s="78"/>
      <c r="K55" s="44" t="s">
        <v>237</v>
      </c>
      <c r="L55" s="78" t="s">
        <v>78</v>
      </c>
      <c r="M55" s="78">
        <v>2</v>
      </c>
      <c r="N55" s="101" t="s">
        <v>79</v>
      </c>
      <c r="O55" s="42">
        <v>470</v>
      </c>
      <c r="P55" s="43" t="s">
        <v>425</v>
      </c>
      <c r="Q55" s="44" t="s">
        <v>338</v>
      </c>
    </row>
    <row r="56" spans="1:17" s="12" customFormat="1" ht="18" customHeight="1">
      <c r="A56" s="20"/>
      <c r="B56" s="97"/>
      <c r="C56" s="10" t="s">
        <v>428</v>
      </c>
      <c r="D56" s="10" t="s">
        <v>428</v>
      </c>
      <c r="E56" s="10" t="s">
        <v>428</v>
      </c>
      <c r="F56" s="70" t="s">
        <v>424</v>
      </c>
      <c r="G56" s="102"/>
      <c r="H56" s="79"/>
      <c r="I56" s="103" t="s">
        <v>13</v>
      </c>
      <c r="J56" s="75"/>
      <c r="K56" s="54" t="s">
        <v>239</v>
      </c>
      <c r="L56" s="75" t="s">
        <v>78</v>
      </c>
      <c r="M56" s="75">
        <v>2</v>
      </c>
      <c r="N56" s="76" t="s">
        <v>79</v>
      </c>
      <c r="O56" s="42">
        <v>471</v>
      </c>
      <c r="P56" s="43" t="s">
        <v>425</v>
      </c>
      <c r="Q56" s="44" t="s">
        <v>338</v>
      </c>
    </row>
    <row r="57" spans="1:17" s="12" customFormat="1" ht="18" customHeight="1">
      <c r="A57" s="20"/>
      <c r="B57" s="97"/>
      <c r="C57" s="10" t="s">
        <v>428</v>
      </c>
      <c r="D57" s="10" t="s">
        <v>428</v>
      </c>
      <c r="E57" s="10" t="s">
        <v>428</v>
      </c>
      <c r="F57" s="10" t="s">
        <v>424</v>
      </c>
      <c r="G57" s="37"/>
      <c r="H57" s="37"/>
      <c r="I57" s="38" t="s">
        <v>13</v>
      </c>
      <c r="J57" s="78"/>
      <c r="K57" s="39" t="s">
        <v>81</v>
      </c>
      <c r="L57" s="10" t="s">
        <v>78</v>
      </c>
      <c r="M57" s="10">
        <v>2</v>
      </c>
      <c r="N57" s="47" t="s">
        <v>79</v>
      </c>
      <c r="O57" s="42">
        <v>474</v>
      </c>
      <c r="P57" s="43" t="s">
        <v>425</v>
      </c>
      <c r="Q57" s="44" t="s">
        <v>338</v>
      </c>
    </row>
    <row r="58" spans="1:17" s="12" customFormat="1" ht="18" customHeight="1">
      <c r="A58" s="20"/>
      <c r="B58" s="97"/>
      <c r="C58" s="10" t="s">
        <v>428</v>
      </c>
      <c r="D58" s="10" t="s">
        <v>428</v>
      </c>
      <c r="E58" s="10" t="s">
        <v>428</v>
      </c>
      <c r="F58" s="10" t="s">
        <v>424</v>
      </c>
      <c r="G58" s="37"/>
      <c r="H58" s="37"/>
      <c r="I58" s="38" t="s">
        <v>13</v>
      </c>
      <c r="J58" s="78"/>
      <c r="K58" s="39" t="s">
        <v>288</v>
      </c>
      <c r="L58" s="40" t="s">
        <v>82</v>
      </c>
      <c r="M58" s="10">
        <v>2</v>
      </c>
      <c r="N58" s="47" t="s">
        <v>79</v>
      </c>
      <c r="O58" s="42">
        <v>476</v>
      </c>
      <c r="P58" s="43" t="s">
        <v>426</v>
      </c>
      <c r="Q58" s="44" t="s">
        <v>339</v>
      </c>
    </row>
    <row r="59" spans="1:17" s="12" customFormat="1" ht="18" customHeight="1">
      <c r="A59" s="20"/>
      <c r="B59" s="97"/>
      <c r="C59" s="10" t="s">
        <v>428</v>
      </c>
      <c r="D59" s="10" t="s">
        <v>428</v>
      </c>
      <c r="E59" s="10" t="s">
        <v>428</v>
      </c>
      <c r="F59" s="10" t="s">
        <v>424</v>
      </c>
      <c r="G59" s="37"/>
      <c r="H59" s="37"/>
      <c r="I59" s="38" t="s">
        <v>13</v>
      </c>
      <c r="J59" s="78"/>
      <c r="K59" s="39" t="s">
        <v>292</v>
      </c>
      <c r="L59" s="40" t="s">
        <v>82</v>
      </c>
      <c r="M59" s="10">
        <v>2</v>
      </c>
      <c r="N59" s="47" t="s">
        <v>79</v>
      </c>
      <c r="O59" s="42">
        <v>483</v>
      </c>
      <c r="P59" s="43" t="s">
        <v>426</v>
      </c>
      <c r="Q59" s="44" t="s">
        <v>342</v>
      </c>
    </row>
    <row r="60" spans="1:17" s="12" customFormat="1" ht="18" customHeight="1">
      <c r="A60" s="20"/>
      <c r="B60" s="97"/>
      <c r="C60" s="10" t="s">
        <v>428</v>
      </c>
      <c r="D60" s="10" t="s">
        <v>428</v>
      </c>
      <c r="E60" s="10" t="s">
        <v>428</v>
      </c>
      <c r="F60" s="10" t="s">
        <v>424</v>
      </c>
      <c r="G60" s="37"/>
      <c r="H60" s="37"/>
      <c r="I60" s="38" t="s">
        <v>13</v>
      </c>
      <c r="J60" s="78"/>
      <c r="K60" s="39" t="s">
        <v>241</v>
      </c>
      <c r="L60" s="40" t="s">
        <v>82</v>
      </c>
      <c r="M60" s="10">
        <v>2</v>
      </c>
      <c r="N60" s="47" t="s">
        <v>79</v>
      </c>
      <c r="O60" s="42">
        <v>489</v>
      </c>
      <c r="P60" s="43" t="s">
        <v>426</v>
      </c>
      <c r="Q60" s="44" t="s">
        <v>340</v>
      </c>
    </row>
    <row r="61" spans="1:17" s="12" customFormat="1" ht="18" customHeight="1">
      <c r="A61" s="20"/>
      <c r="B61" s="97"/>
      <c r="C61" s="10" t="s">
        <v>428</v>
      </c>
      <c r="D61" s="10" t="s">
        <v>428</v>
      </c>
      <c r="E61" s="10" t="s">
        <v>428</v>
      </c>
      <c r="F61" s="10" t="s">
        <v>424</v>
      </c>
      <c r="G61" s="37"/>
      <c r="H61" s="37"/>
      <c r="I61" s="38" t="s">
        <v>13</v>
      </c>
      <c r="J61" s="78"/>
      <c r="K61" s="39" t="s">
        <v>244</v>
      </c>
      <c r="L61" s="40" t="s">
        <v>82</v>
      </c>
      <c r="M61" s="10">
        <v>2</v>
      </c>
      <c r="N61" s="47" t="s">
        <v>79</v>
      </c>
      <c r="O61" s="42">
        <v>490</v>
      </c>
      <c r="P61" s="43" t="s">
        <v>426</v>
      </c>
      <c r="Q61" s="44" t="s">
        <v>341</v>
      </c>
    </row>
    <row r="62" spans="1:17" s="12" customFormat="1" ht="18" customHeight="1">
      <c r="A62" s="20"/>
      <c r="B62" s="97"/>
      <c r="C62" s="10" t="s">
        <v>428</v>
      </c>
      <c r="D62" s="10" t="s">
        <v>428</v>
      </c>
      <c r="E62" s="10" t="s">
        <v>428</v>
      </c>
      <c r="F62" s="10" t="s">
        <v>424</v>
      </c>
      <c r="G62" s="37"/>
      <c r="H62" s="37"/>
      <c r="I62" s="38" t="s">
        <v>13</v>
      </c>
      <c r="J62" s="78"/>
      <c r="K62" s="39" t="s">
        <v>240</v>
      </c>
      <c r="L62" s="10" t="s">
        <v>78</v>
      </c>
      <c r="M62" s="10">
        <v>2</v>
      </c>
      <c r="N62" s="47" t="s">
        <v>80</v>
      </c>
      <c r="O62" s="42">
        <v>472</v>
      </c>
      <c r="P62" s="43" t="s">
        <v>425</v>
      </c>
      <c r="Q62" s="44" t="s">
        <v>338</v>
      </c>
    </row>
    <row r="63" spans="1:17" s="12" customFormat="1" ht="18" customHeight="1">
      <c r="A63" s="20"/>
      <c r="B63" s="97"/>
      <c r="C63" s="10" t="s">
        <v>428</v>
      </c>
      <c r="D63" s="10" t="s">
        <v>428</v>
      </c>
      <c r="E63" s="10" t="s">
        <v>428</v>
      </c>
      <c r="F63" s="10" t="s">
        <v>424</v>
      </c>
      <c r="G63" s="37"/>
      <c r="H63" s="37"/>
      <c r="I63" s="38" t="s">
        <v>13</v>
      </c>
      <c r="J63" s="78"/>
      <c r="K63" s="39" t="s">
        <v>289</v>
      </c>
      <c r="L63" s="40" t="s">
        <v>82</v>
      </c>
      <c r="M63" s="10">
        <v>2</v>
      </c>
      <c r="N63" s="41" t="s">
        <v>80</v>
      </c>
      <c r="O63" s="52">
        <v>478</v>
      </c>
      <c r="P63" s="43" t="s">
        <v>426</v>
      </c>
      <c r="Q63" s="44" t="s">
        <v>339</v>
      </c>
    </row>
    <row r="64" spans="1:17" s="12" customFormat="1" ht="18" customHeight="1">
      <c r="A64" s="20"/>
      <c r="B64" s="97"/>
      <c r="C64" s="10" t="s">
        <v>428</v>
      </c>
      <c r="D64" s="10" t="s">
        <v>428</v>
      </c>
      <c r="E64" s="10" t="s">
        <v>428</v>
      </c>
      <c r="F64" s="10" t="s">
        <v>424</v>
      </c>
      <c r="G64" s="37"/>
      <c r="H64" s="37"/>
      <c r="I64" s="38" t="s">
        <v>13</v>
      </c>
      <c r="J64" s="78"/>
      <c r="K64" s="39" t="s">
        <v>290</v>
      </c>
      <c r="L64" s="40" t="s">
        <v>82</v>
      </c>
      <c r="M64" s="10">
        <v>2</v>
      </c>
      <c r="N64" s="41" t="s">
        <v>80</v>
      </c>
      <c r="O64" s="52">
        <v>479</v>
      </c>
      <c r="P64" s="43" t="s">
        <v>426</v>
      </c>
      <c r="Q64" s="44" t="s">
        <v>340</v>
      </c>
    </row>
    <row r="65" spans="1:17" s="12" customFormat="1" ht="18" customHeight="1">
      <c r="A65" s="20"/>
      <c r="B65" s="97"/>
      <c r="C65" s="10" t="s">
        <v>428</v>
      </c>
      <c r="D65" s="10" t="s">
        <v>428</v>
      </c>
      <c r="E65" s="10" t="s">
        <v>428</v>
      </c>
      <c r="F65" s="10" t="s">
        <v>424</v>
      </c>
      <c r="G65" s="37"/>
      <c r="H65" s="37"/>
      <c r="I65" s="38" t="s">
        <v>13</v>
      </c>
      <c r="J65" s="78"/>
      <c r="K65" s="39" t="s">
        <v>291</v>
      </c>
      <c r="L65" s="40" t="s">
        <v>82</v>
      </c>
      <c r="M65" s="10">
        <v>2</v>
      </c>
      <c r="N65" s="41" t="s">
        <v>80</v>
      </c>
      <c r="O65" s="42">
        <v>481</v>
      </c>
      <c r="P65" s="43" t="s">
        <v>426</v>
      </c>
      <c r="Q65" s="44" t="s">
        <v>341</v>
      </c>
    </row>
    <row r="66" spans="1:17" s="12" customFormat="1" ht="18" customHeight="1">
      <c r="A66" s="20"/>
      <c r="B66" s="97"/>
      <c r="C66" s="10" t="s">
        <v>428</v>
      </c>
      <c r="D66" s="10" t="s">
        <v>428</v>
      </c>
      <c r="E66" s="10" t="s">
        <v>428</v>
      </c>
      <c r="F66" s="10" t="s">
        <v>424</v>
      </c>
      <c r="G66" s="37"/>
      <c r="H66" s="37"/>
      <c r="I66" s="38" t="s">
        <v>13</v>
      </c>
      <c r="J66" s="78"/>
      <c r="K66" s="39" t="s">
        <v>293</v>
      </c>
      <c r="L66" s="40" t="s">
        <v>82</v>
      </c>
      <c r="M66" s="10">
        <v>2</v>
      </c>
      <c r="N66" s="41" t="s">
        <v>80</v>
      </c>
      <c r="O66" s="42">
        <v>484</v>
      </c>
      <c r="P66" s="43" t="s">
        <v>426</v>
      </c>
      <c r="Q66" s="44" t="s">
        <v>343</v>
      </c>
    </row>
    <row r="67" spans="1:17" s="12" customFormat="1" ht="18" customHeight="1">
      <c r="A67" s="20"/>
      <c r="B67" s="97"/>
      <c r="C67" s="10" t="s">
        <v>428</v>
      </c>
      <c r="D67" s="10" t="s">
        <v>428</v>
      </c>
      <c r="E67" s="10" t="s">
        <v>428</v>
      </c>
      <c r="F67" s="10" t="s">
        <v>424</v>
      </c>
      <c r="G67" s="37"/>
      <c r="H67" s="37"/>
      <c r="I67" s="38" t="s">
        <v>13</v>
      </c>
      <c r="J67" s="78"/>
      <c r="K67" s="39" t="s">
        <v>461</v>
      </c>
      <c r="L67" s="40" t="s">
        <v>82</v>
      </c>
      <c r="M67" s="10">
        <v>2</v>
      </c>
      <c r="N67" s="41" t="s">
        <v>80</v>
      </c>
      <c r="O67" s="42">
        <v>487</v>
      </c>
      <c r="P67" s="43" t="s">
        <v>426</v>
      </c>
      <c r="Q67" s="44" t="s">
        <v>344</v>
      </c>
    </row>
    <row r="68" spans="1:17" s="12" customFormat="1" ht="18" customHeight="1">
      <c r="A68" s="20"/>
      <c r="B68" s="97"/>
      <c r="C68" s="10" t="s">
        <v>428</v>
      </c>
      <c r="D68" s="10" t="s">
        <v>428</v>
      </c>
      <c r="E68" s="10" t="s">
        <v>428</v>
      </c>
      <c r="F68" s="10" t="s">
        <v>424</v>
      </c>
      <c r="G68" s="37"/>
      <c r="H68" s="37"/>
      <c r="I68" s="38" t="s">
        <v>13</v>
      </c>
      <c r="J68" s="78"/>
      <c r="K68" s="39" t="s">
        <v>246</v>
      </c>
      <c r="L68" s="40" t="s">
        <v>82</v>
      </c>
      <c r="M68" s="10">
        <v>2</v>
      </c>
      <c r="N68" s="41" t="s">
        <v>80</v>
      </c>
      <c r="O68" s="42">
        <v>491</v>
      </c>
      <c r="P68" s="43" t="s">
        <v>426</v>
      </c>
      <c r="Q68" s="44" t="s">
        <v>345</v>
      </c>
    </row>
    <row r="69" spans="1:17" s="12" customFormat="1" ht="18" customHeight="1">
      <c r="A69" s="20"/>
      <c r="B69" s="97"/>
      <c r="C69" s="10" t="s">
        <v>428</v>
      </c>
      <c r="D69" s="10" t="s">
        <v>428</v>
      </c>
      <c r="E69" s="10" t="s">
        <v>428</v>
      </c>
      <c r="F69" s="70" t="s">
        <v>424</v>
      </c>
      <c r="G69" s="37"/>
      <c r="H69" s="79"/>
      <c r="I69" s="103" t="s">
        <v>13</v>
      </c>
      <c r="J69" s="75"/>
      <c r="K69" s="54" t="s">
        <v>247</v>
      </c>
      <c r="L69" s="55" t="s">
        <v>82</v>
      </c>
      <c r="M69" s="75">
        <v>2</v>
      </c>
      <c r="N69" s="76" t="s">
        <v>80</v>
      </c>
      <c r="O69" s="52">
        <v>492</v>
      </c>
      <c r="P69" s="43" t="s">
        <v>426</v>
      </c>
      <c r="Q69" s="44" t="s">
        <v>341</v>
      </c>
    </row>
    <row r="70" spans="1:17" s="12" customFormat="1" ht="18" customHeight="1">
      <c r="A70" s="20"/>
      <c r="B70" s="97"/>
      <c r="C70" s="10" t="s">
        <v>428</v>
      </c>
      <c r="D70" s="10" t="s">
        <v>428</v>
      </c>
      <c r="E70" s="10" t="s">
        <v>428</v>
      </c>
      <c r="F70" s="10" t="s">
        <v>424</v>
      </c>
      <c r="G70" s="37"/>
      <c r="H70" s="37"/>
      <c r="I70" s="38" t="s">
        <v>13</v>
      </c>
      <c r="J70" s="78"/>
      <c r="K70" s="39" t="s">
        <v>249</v>
      </c>
      <c r="L70" s="40" t="s">
        <v>82</v>
      </c>
      <c r="M70" s="10">
        <v>2</v>
      </c>
      <c r="N70" s="41" t="s">
        <v>80</v>
      </c>
      <c r="O70" s="42">
        <v>493</v>
      </c>
      <c r="P70" s="43" t="s">
        <v>426</v>
      </c>
      <c r="Q70" s="44" t="s">
        <v>340</v>
      </c>
    </row>
    <row r="71" spans="1:17" s="4" customFormat="1" ht="18" customHeight="1" thickBot="1">
      <c r="A71" s="19"/>
      <c r="B71" s="104" t="s">
        <v>14</v>
      </c>
      <c r="C71" s="57">
        <f>_xlfn.SUMIFS(M14:M70,C14:C70,"○")</f>
        <v>38</v>
      </c>
      <c r="D71" s="57">
        <f>_xlfn.SUMIFS(M14:M70,D14:D70,"○")</f>
        <v>38</v>
      </c>
      <c r="E71" s="57">
        <f>_xlfn.SUMIFS(M14:M70,E14:E70,"○")</f>
        <v>38</v>
      </c>
      <c r="F71" s="57">
        <f>_xlfn.SUMIFS(M14:M70,F14:F70,"○")</f>
        <v>99</v>
      </c>
      <c r="G71" s="57">
        <f>_xlfn.SUMIFS(M14:M70,G14:G70,"○")</f>
        <v>0</v>
      </c>
      <c r="H71" s="57">
        <f>_xlfn.SUMIFS(M14:M70,H14:H70,"○")</f>
        <v>0</v>
      </c>
      <c r="I71" s="105"/>
      <c r="J71" s="92"/>
      <c r="K71" s="56"/>
      <c r="L71" s="57"/>
      <c r="M71" s="57"/>
      <c r="N71" s="58"/>
      <c r="O71" s="59"/>
      <c r="P71" s="60"/>
      <c r="Q71" s="61"/>
    </row>
    <row r="72" spans="1:17" s="12" customFormat="1" ht="18" customHeight="1" thickTop="1">
      <c r="A72" s="20"/>
      <c r="B72" s="106" t="s">
        <v>15</v>
      </c>
      <c r="C72" s="64"/>
      <c r="D72" s="64"/>
      <c r="E72" s="64"/>
      <c r="F72" s="64" t="s">
        <v>424</v>
      </c>
      <c r="G72" s="107" t="s">
        <v>22</v>
      </c>
      <c r="H72" s="107"/>
      <c r="I72" s="108" t="s">
        <v>273</v>
      </c>
      <c r="J72" s="109"/>
      <c r="K72" s="62" t="s">
        <v>349</v>
      </c>
      <c r="L72" s="63" t="s">
        <v>64</v>
      </c>
      <c r="M72" s="64">
        <v>2</v>
      </c>
      <c r="N72" s="65" t="s">
        <v>68</v>
      </c>
      <c r="O72" s="66">
        <v>175</v>
      </c>
      <c r="P72" s="67" t="s">
        <v>396</v>
      </c>
      <c r="Q72" s="68" t="s">
        <v>74</v>
      </c>
    </row>
    <row r="73" spans="1:17" s="12" customFormat="1" ht="18" customHeight="1">
      <c r="A73" s="20"/>
      <c r="B73" s="96"/>
      <c r="C73" s="70"/>
      <c r="D73" s="70"/>
      <c r="E73" s="70"/>
      <c r="F73" s="70" t="s">
        <v>424</v>
      </c>
      <c r="G73" s="79" t="s">
        <v>22</v>
      </c>
      <c r="H73" s="79"/>
      <c r="I73" s="103" t="s">
        <v>273</v>
      </c>
      <c r="J73" s="75"/>
      <c r="K73" s="69" t="s">
        <v>294</v>
      </c>
      <c r="L73" s="70" t="s">
        <v>64</v>
      </c>
      <c r="M73" s="70">
        <v>1</v>
      </c>
      <c r="N73" s="47" t="s">
        <v>69</v>
      </c>
      <c r="O73" s="52">
        <v>182</v>
      </c>
      <c r="P73" s="71" t="s">
        <v>396</v>
      </c>
      <c r="Q73" s="72" t="s">
        <v>463</v>
      </c>
    </row>
    <row r="74" spans="1:17" s="12" customFormat="1" ht="18" customHeight="1">
      <c r="A74" s="20"/>
      <c r="B74" s="96"/>
      <c r="C74" s="70"/>
      <c r="D74" s="70"/>
      <c r="E74" s="70"/>
      <c r="F74" s="70" t="s">
        <v>424</v>
      </c>
      <c r="G74" s="79" t="s">
        <v>22</v>
      </c>
      <c r="H74" s="79" t="s">
        <v>424</v>
      </c>
      <c r="I74" s="103" t="s">
        <v>273</v>
      </c>
      <c r="J74" s="75"/>
      <c r="K74" s="69" t="s">
        <v>296</v>
      </c>
      <c r="L74" s="70" t="s">
        <v>78</v>
      </c>
      <c r="M74" s="70">
        <v>1</v>
      </c>
      <c r="N74" s="47" t="s">
        <v>69</v>
      </c>
      <c r="O74" s="52">
        <v>183</v>
      </c>
      <c r="P74" s="71" t="s">
        <v>396</v>
      </c>
      <c r="Q74" s="72" t="s">
        <v>18</v>
      </c>
    </row>
    <row r="75" spans="1:17" s="12" customFormat="1" ht="18" customHeight="1">
      <c r="A75" s="20"/>
      <c r="B75" s="96"/>
      <c r="C75" s="70"/>
      <c r="D75" s="70"/>
      <c r="E75" s="70"/>
      <c r="F75" s="70" t="s">
        <v>424</v>
      </c>
      <c r="G75" s="79" t="s">
        <v>22</v>
      </c>
      <c r="H75" s="79"/>
      <c r="I75" s="103" t="s">
        <v>13</v>
      </c>
      <c r="J75" s="75"/>
      <c r="K75" s="73" t="s">
        <v>265</v>
      </c>
      <c r="L75" s="74" t="s">
        <v>64</v>
      </c>
      <c r="M75" s="70">
        <v>1</v>
      </c>
      <c r="N75" s="47" t="s">
        <v>69</v>
      </c>
      <c r="O75" s="52">
        <v>184</v>
      </c>
      <c r="P75" s="71" t="s">
        <v>396</v>
      </c>
      <c r="Q75" s="72" t="s">
        <v>74</v>
      </c>
    </row>
    <row r="76" spans="1:17" s="12" customFormat="1" ht="18" customHeight="1">
      <c r="A76" s="20"/>
      <c r="B76" s="96"/>
      <c r="C76" s="70"/>
      <c r="D76" s="70"/>
      <c r="E76" s="70"/>
      <c r="F76" s="70" t="s">
        <v>424</v>
      </c>
      <c r="G76" s="79" t="s">
        <v>22</v>
      </c>
      <c r="H76" s="79"/>
      <c r="I76" s="103" t="s">
        <v>67</v>
      </c>
      <c r="J76" s="75"/>
      <c r="K76" s="73" t="s">
        <v>266</v>
      </c>
      <c r="L76" s="74" t="s">
        <v>64</v>
      </c>
      <c r="M76" s="70">
        <v>1</v>
      </c>
      <c r="N76" s="47" t="s">
        <v>69</v>
      </c>
      <c r="O76" s="52">
        <v>185</v>
      </c>
      <c r="P76" s="71" t="s">
        <v>396</v>
      </c>
      <c r="Q76" s="72" t="s">
        <v>74</v>
      </c>
    </row>
    <row r="77" spans="1:17" s="12" customFormat="1" ht="18" customHeight="1">
      <c r="A77" s="20"/>
      <c r="B77" s="96"/>
      <c r="C77" s="70"/>
      <c r="D77" s="70"/>
      <c r="E77" s="70"/>
      <c r="F77" s="70" t="s">
        <v>22</v>
      </c>
      <c r="G77" s="79" t="s">
        <v>22</v>
      </c>
      <c r="H77" s="79"/>
      <c r="I77" s="103" t="s">
        <v>67</v>
      </c>
      <c r="J77" s="75"/>
      <c r="K77" s="73" t="s">
        <v>268</v>
      </c>
      <c r="L77" s="74" t="s">
        <v>64</v>
      </c>
      <c r="M77" s="70">
        <v>2</v>
      </c>
      <c r="N77" s="47" t="s">
        <v>69</v>
      </c>
      <c r="O77" s="52">
        <v>187</v>
      </c>
      <c r="P77" s="71" t="s">
        <v>396</v>
      </c>
      <c r="Q77" s="72" t="s">
        <v>74</v>
      </c>
    </row>
    <row r="78" spans="1:17" s="12" customFormat="1" ht="18" customHeight="1">
      <c r="A78" s="20"/>
      <c r="B78" s="96"/>
      <c r="C78" s="70"/>
      <c r="D78" s="70"/>
      <c r="E78" s="70"/>
      <c r="F78" s="70" t="s">
        <v>22</v>
      </c>
      <c r="G78" s="79" t="s">
        <v>22</v>
      </c>
      <c r="H78" s="79"/>
      <c r="I78" s="103" t="s">
        <v>67</v>
      </c>
      <c r="J78" s="75"/>
      <c r="K78" s="73" t="s">
        <v>538</v>
      </c>
      <c r="L78" s="74" t="s">
        <v>64</v>
      </c>
      <c r="M78" s="70">
        <v>1</v>
      </c>
      <c r="N78" s="47" t="s">
        <v>69</v>
      </c>
      <c r="O78" s="52">
        <v>189</v>
      </c>
      <c r="P78" s="71" t="s">
        <v>396</v>
      </c>
      <c r="Q78" s="72" t="s">
        <v>74</v>
      </c>
    </row>
    <row r="79" spans="1:17" s="12" customFormat="1" ht="18" customHeight="1">
      <c r="A79" s="20"/>
      <c r="B79" s="96"/>
      <c r="C79" s="70"/>
      <c r="D79" s="70"/>
      <c r="E79" s="70"/>
      <c r="F79" s="70" t="s">
        <v>22</v>
      </c>
      <c r="G79" s="79" t="s">
        <v>22</v>
      </c>
      <c r="H79" s="79"/>
      <c r="I79" s="38" t="s">
        <v>13</v>
      </c>
      <c r="J79" s="78"/>
      <c r="K79" s="45" t="s">
        <v>298</v>
      </c>
      <c r="L79" s="10" t="s">
        <v>78</v>
      </c>
      <c r="M79" s="10">
        <v>1</v>
      </c>
      <c r="N79" s="47" t="s">
        <v>55</v>
      </c>
      <c r="O79" s="52">
        <v>202</v>
      </c>
      <c r="P79" s="71" t="s">
        <v>396</v>
      </c>
      <c r="Q79" s="72" t="s">
        <v>463</v>
      </c>
    </row>
    <row r="80" spans="1:17" s="12" customFormat="1" ht="18" customHeight="1">
      <c r="A80" s="20"/>
      <c r="B80" s="96"/>
      <c r="C80" s="70"/>
      <c r="D80" s="70"/>
      <c r="E80" s="70"/>
      <c r="F80" s="70" t="s">
        <v>22</v>
      </c>
      <c r="G80" s="79" t="s">
        <v>22</v>
      </c>
      <c r="H80" s="79"/>
      <c r="I80" s="38" t="s">
        <v>13</v>
      </c>
      <c r="J80" s="75"/>
      <c r="K80" s="69" t="s">
        <v>61</v>
      </c>
      <c r="L80" s="70" t="s">
        <v>78</v>
      </c>
      <c r="M80" s="70">
        <v>1</v>
      </c>
      <c r="N80" s="41" t="s">
        <v>55</v>
      </c>
      <c r="O80" s="52">
        <v>203</v>
      </c>
      <c r="P80" s="71" t="s">
        <v>396</v>
      </c>
      <c r="Q80" s="72" t="s">
        <v>463</v>
      </c>
    </row>
    <row r="81" spans="1:17" s="12" customFormat="1" ht="18" customHeight="1">
      <c r="A81" s="20"/>
      <c r="B81" s="96"/>
      <c r="C81" s="70"/>
      <c r="D81" s="70"/>
      <c r="E81" s="70"/>
      <c r="F81" s="70" t="s">
        <v>424</v>
      </c>
      <c r="G81" s="79" t="s">
        <v>22</v>
      </c>
      <c r="H81" s="79"/>
      <c r="I81" s="38" t="s">
        <v>13</v>
      </c>
      <c r="J81" s="75"/>
      <c r="K81" s="73" t="s">
        <v>267</v>
      </c>
      <c r="L81" s="10" t="s">
        <v>78</v>
      </c>
      <c r="M81" s="70">
        <v>1</v>
      </c>
      <c r="N81" s="41" t="s">
        <v>55</v>
      </c>
      <c r="O81" s="52">
        <v>204</v>
      </c>
      <c r="P81" s="71" t="s">
        <v>396</v>
      </c>
      <c r="Q81" s="72" t="s">
        <v>74</v>
      </c>
    </row>
    <row r="82" spans="1:17" s="12" customFormat="1" ht="18" customHeight="1">
      <c r="A82" s="20"/>
      <c r="B82" s="96"/>
      <c r="C82" s="70"/>
      <c r="D82" s="70"/>
      <c r="E82" s="70"/>
      <c r="F82" s="70" t="s">
        <v>22</v>
      </c>
      <c r="G82" s="79" t="s">
        <v>22</v>
      </c>
      <c r="H82" s="79"/>
      <c r="I82" s="38" t="s">
        <v>13</v>
      </c>
      <c r="J82" s="75"/>
      <c r="K82" s="73" t="s">
        <v>270</v>
      </c>
      <c r="L82" s="70" t="s">
        <v>78</v>
      </c>
      <c r="M82" s="10">
        <v>1</v>
      </c>
      <c r="N82" s="47" t="s">
        <v>55</v>
      </c>
      <c r="O82" s="52">
        <v>206</v>
      </c>
      <c r="P82" s="71" t="s">
        <v>396</v>
      </c>
      <c r="Q82" s="72" t="s">
        <v>74</v>
      </c>
    </row>
    <row r="83" spans="1:17" s="12" customFormat="1" ht="18" customHeight="1">
      <c r="A83" s="20"/>
      <c r="B83" s="97"/>
      <c r="C83" s="70"/>
      <c r="D83" s="70"/>
      <c r="E83" s="70"/>
      <c r="F83" s="70" t="s">
        <v>22</v>
      </c>
      <c r="G83" s="79" t="s">
        <v>22</v>
      </c>
      <c r="H83" s="79"/>
      <c r="I83" s="38" t="s">
        <v>13</v>
      </c>
      <c r="J83" s="75"/>
      <c r="K83" s="54" t="s">
        <v>271</v>
      </c>
      <c r="L83" s="75" t="s">
        <v>78</v>
      </c>
      <c r="M83" s="75">
        <v>2</v>
      </c>
      <c r="N83" s="76" t="s">
        <v>55</v>
      </c>
      <c r="O83" s="52">
        <v>207</v>
      </c>
      <c r="P83" s="71" t="s">
        <v>396</v>
      </c>
      <c r="Q83" s="72" t="s">
        <v>74</v>
      </c>
    </row>
    <row r="84" spans="1:17" s="12" customFormat="1" ht="18" customHeight="1">
      <c r="A84" s="20"/>
      <c r="B84" s="96"/>
      <c r="C84" s="10"/>
      <c r="D84" s="10"/>
      <c r="E84" s="10"/>
      <c r="F84" s="10" t="s">
        <v>424</v>
      </c>
      <c r="G84" s="37" t="s">
        <v>424</v>
      </c>
      <c r="H84" s="37"/>
      <c r="I84" s="38" t="s">
        <v>75</v>
      </c>
      <c r="J84" s="78"/>
      <c r="K84" s="45" t="s">
        <v>429</v>
      </c>
      <c r="L84" s="10" t="s">
        <v>82</v>
      </c>
      <c r="M84" s="10">
        <v>3</v>
      </c>
      <c r="N84" s="41" t="s">
        <v>56</v>
      </c>
      <c r="O84" s="52" t="s">
        <v>430</v>
      </c>
      <c r="P84" s="87" t="s">
        <v>396</v>
      </c>
      <c r="Q84" s="77" t="s">
        <v>146</v>
      </c>
    </row>
    <row r="85" spans="1:17" s="12" customFormat="1" ht="18" customHeight="1">
      <c r="A85" s="20"/>
      <c r="B85" s="96"/>
      <c r="C85" s="10"/>
      <c r="D85" s="10"/>
      <c r="E85" s="10"/>
      <c r="F85" s="10" t="s">
        <v>424</v>
      </c>
      <c r="G85" s="37" t="s">
        <v>424</v>
      </c>
      <c r="H85" s="37"/>
      <c r="I85" s="38" t="s">
        <v>75</v>
      </c>
      <c r="J85" s="78"/>
      <c r="K85" s="45" t="s">
        <v>431</v>
      </c>
      <c r="L85" s="10" t="s">
        <v>82</v>
      </c>
      <c r="M85" s="10">
        <v>1</v>
      </c>
      <c r="N85" s="41" t="s">
        <v>56</v>
      </c>
      <c r="O85" s="52" t="s">
        <v>432</v>
      </c>
      <c r="P85" s="87" t="s">
        <v>396</v>
      </c>
      <c r="Q85" s="77" t="s">
        <v>146</v>
      </c>
    </row>
    <row r="86" spans="1:17" s="12" customFormat="1" ht="18" customHeight="1">
      <c r="A86" s="20"/>
      <c r="B86" s="96"/>
      <c r="C86" s="70"/>
      <c r="D86" s="70"/>
      <c r="E86" s="70"/>
      <c r="F86" s="70" t="s">
        <v>22</v>
      </c>
      <c r="G86" s="79" t="s">
        <v>22</v>
      </c>
      <c r="H86" s="79"/>
      <c r="I86" s="103" t="s">
        <v>13</v>
      </c>
      <c r="J86" s="75"/>
      <c r="K86" s="69" t="s">
        <v>482</v>
      </c>
      <c r="L86" s="70" t="s">
        <v>78</v>
      </c>
      <c r="M86" s="70">
        <v>1</v>
      </c>
      <c r="N86" s="47" t="s">
        <v>57</v>
      </c>
      <c r="O86" s="52">
        <v>227</v>
      </c>
      <c r="P86" s="71" t="s">
        <v>396</v>
      </c>
      <c r="Q86" s="72" t="s">
        <v>463</v>
      </c>
    </row>
    <row r="87" spans="1:17" s="12" customFormat="1" ht="18" customHeight="1">
      <c r="A87" s="20"/>
      <c r="B87" s="96"/>
      <c r="C87" s="10"/>
      <c r="D87" s="70"/>
      <c r="E87" s="70"/>
      <c r="F87" s="70" t="s">
        <v>22</v>
      </c>
      <c r="G87" s="79" t="s">
        <v>22</v>
      </c>
      <c r="H87" s="79" t="s">
        <v>424</v>
      </c>
      <c r="I87" s="38" t="s">
        <v>295</v>
      </c>
      <c r="J87" s="78"/>
      <c r="K87" s="45" t="s">
        <v>297</v>
      </c>
      <c r="L87" s="10" t="s">
        <v>78</v>
      </c>
      <c r="M87" s="10">
        <v>1</v>
      </c>
      <c r="N87" s="41" t="s">
        <v>57</v>
      </c>
      <c r="O87" s="52">
        <v>228</v>
      </c>
      <c r="P87" s="71" t="s">
        <v>396</v>
      </c>
      <c r="Q87" s="72" t="s">
        <v>18</v>
      </c>
    </row>
    <row r="88" spans="1:17" s="12" customFormat="1" ht="18" customHeight="1">
      <c r="A88" s="20"/>
      <c r="B88" s="96"/>
      <c r="C88" s="10"/>
      <c r="D88" s="70"/>
      <c r="E88" s="70"/>
      <c r="F88" s="70" t="s">
        <v>22</v>
      </c>
      <c r="G88" s="79" t="s">
        <v>22</v>
      </c>
      <c r="H88" s="79"/>
      <c r="I88" s="38" t="s">
        <v>13</v>
      </c>
      <c r="J88" s="78"/>
      <c r="K88" s="45" t="s">
        <v>299</v>
      </c>
      <c r="L88" s="10" t="s">
        <v>78</v>
      </c>
      <c r="M88" s="10">
        <v>1</v>
      </c>
      <c r="N88" s="41" t="s">
        <v>57</v>
      </c>
      <c r="O88" s="52">
        <v>229</v>
      </c>
      <c r="P88" s="71" t="s">
        <v>396</v>
      </c>
      <c r="Q88" s="72" t="s">
        <v>463</v>
      </c>
    </row>
    <row r="89" spans="1:17" s="12" customFormat="1" ht="18" customHeight="1">
      <c r="A89" s="20"/>
      <c r="B89" s="96"/>
      <c r="C89" s="10"/>
      <c r="D89" s="70"/>
      <c r="E89" s="70"/>
      <c r="F89" s="70" t="s">
        <v>22</v>
      </c>
      <c r="G89" s="79" t="s">
        <v>22</v>
      </c>
      <c r="H89" s="79"/>
      <c r="I89" s="38" t="s">
        <v>13</v>
      </c>
      <c r="J89" s="78"/>
      <c r="K89" s="77" t="s">
        <v>300</v>
      </c>
      <c r="L89" s="10" t="s">
        <v>78</v>
      </c>
      <c r="M89" s="10">
        <v>1</v>
      </c>
      <c r="N89" s="41" t="s">
        <v>57</v>
      </c>
      <c r="O89" s="42">
        <v>230</v>
      </c>
      <c r="P89" s="71" t="s">
        <v>396</v>
      </c>
      <c r="Q89" s="72" t="s">
        <v>74</v>
      </c>
    </row>
    <row r="90" spans="1:17" s="12" customFormat="1" ht="18" customHeight="1">
      <c r="A90" s="20"/>
      <c r="B90" s="96"/>
      <c r="C90" s="10"/>
      <c r="D90" s="70"/>
      <c r="E90" s="70"/>
      <c r="F90" s="70" t="s">
        <v>22</v>
      </c>
      <c r="G90" s="79" t="s">
        <v>22</v>
      </c>
      <c r="H90" s="79"/>
      <c r="I90" s="38" t="s">
        <v>13</v>
      </c>
      <c r="J90" s="78"/>
      <c r="K90" s="77" t="s">
        <v>325</v>
      </c>
      <c r="L90" s="10" t="s">
        <v>82</v>
      </c>
      <c r="M90" s="10">
        <v>1</v>
      </c>
      <c r="N90" s="41" t="s">
        <v>57</v>
      </c>
      <c r="O90" s="42">
        <v>243</v>
      </c>
      <c r="P90" s="71" t="s">
        <v>396</v>
      </c>
      <c r="Q90" s="72" t="s">
        <v>463</v>
      </c>
    </row>
    <row r="91" spans="1:17" s="12" customFormat="1" ht="18" customHeight="1">
      <c r="A91" s="20"/>
      <c r="B91" s="96"/>
      <c r="C91" s="10"/>
      <c r="D91" s="70"/>
      <c r="E91" s="70"/>
      <c r="F91" s="70" t="s">
        <v>22</v>
      </c>
      <c r="G91" s="79" t="s">
        <v>22</v>
      </c>
      <c r="H91" s="79"/>
      <c r="I91" s="38" t="s">
        <v>13</v>
      </c>
      <c r="J91" s="78"/>
      <c r="K91" s="77" t="s">
        <v>71</v>
      </c>
      <c r="L91" s="10" t="s">
        <v>82</v>
      </c>
      <c r="M91" s="10">
        <v>1</v>
      </c>
      <c r="N91" s="41" t="s">
        <v>57</v>
      </c>
      <c r="O91" s="42">
        <v>244</v>
      </c>
      <c r="P91" s="71" t="s">
        <v>396</v>
      </c>
      <c r="Q91" s="72" t="s">
        <v>463</v>
      </c>
    </row>
    <row r="92" spans="1:17" s="12" customFormat="1" ht="18" customHeight="1">
      <c r="A92" s="20"/>
      <c r="B92" s="96"/>
      <c r="C92" s="10"/>
      <c r="D92" s="70"/>
      <c r="E92" s="70"/>
      <c r="F92" s="70" t="s">
        <v>22</v>
      </c>
      <c r="G92" s="79" t="s">
        <v>22</v>
      </c>
      <c r="H92" s="79"/>
      <c r="I92" s="38" t="s">
        <v>13</v>
      </c>
      <c r="J92" s="78"/>
      <c r="K92" s="44" t="s">
        <v>286</v>
      </c>
      <c r="L92" s="40" t="s">
        <v>82</v>
      </c>
      <c r="M92" s="10">
        <v>1</v>
      </c>
      <c r="N92" s="41" t="s">
        <v>57</v>
      </c>
      <c r="O92" s="42">
        <v>245</v>
      </c>
      <c r="P92" s="71" t="s">
        <v>396</v>
      </c>
      <c r="Q92" s="72" t="s">
        <v>74</v>
      </c>
    </row>
    <row r="93" spans="1:17" s="12" customFormat="1" ht="18" customHeight="1">
      <c r="A93" s="20"/>
      <c r="B93" s="96"/>
      <c r="C93" s="70"/>
      <c r="D93" s="70"/>
      <c r="E93" s="70"/>
      <c r="F93" s="10" t="s">
        <v>22</v>
      </c>
      <c r="G93" s="79" t="s">
        <v>22</v>
      </c>
      <c r="H93" s="79"/>
      <c r="I93" s="38" t="s">
        <v>13</v>
      </c>
      <c r="J93" s="78"/>
      <c r="K93" s="39" t="s">
        <v>331</v>
      </c>
      <c r="L93" s="40" t="s">
        <v>82</v>
      </c>
      <c r="M93" s="10">
        <v>1</v>
      </c>
      <c r="N93" s="47" t="s">
        <v>57</v>
      </c>
      <c r="O93" s="52">
        <v>252</v>
      </c>
      <c r="P93" s="71" t="s">
        <v>396</v>
      </c>
      <c r="Q93" s="72" t="s">
        <v>463</v>
      </c>
    </row>
    <row r="94" spans="1:17" s="12" customFormat="1" ht="18" customHeight="1">
      <c r="A94" s="20"/>
      <c r="B94" s="96"/>
      <c r="C94" s="70"/>
      <c r="D94" s="70"/>
      <c r="E94" s="70"/>
      <c r="F94" s="70" t="s">
        <v>22</v>
      </c>
      <c r="G94" s="79" t="s">
        <v>22</v>
      </c>
      <c r="H94" s="79"/>
      <c r="I94" s="38" t="s">
        <v>73</v>
      </c>
      <c r="J94" s="75"/>
      <c r="K94" s="69" t="s">
        <v>332</v>
      </c>
      <c r="L94" s="74" t="s">
        <v>82</v>
      </c>
      <c r="M94" s="70">
        <v>1</v>
      </c>
      <c r="N94" s="47" t="s">
        <v>57</v>
      </c>
      <c r="O94" s="52">
        <v>253</v>
      </c>
      <c r="P94" s="71" t="s">
        <v>396</v>
      </c>
      <c r="Q94" s="72" t="s">
        <v>74</v>
      </c>
    </row>
    <row r="95" spans="1:17" s="12" customFormat="1" ht="18" customHeight="1">
      <c r="A95" s="20"/>
      <c r="B95" s="96"/>
      <c r="C95" s="70"/>
      <c r="D95" s="70"/>
      <c r="E95" s="70"/>
      <c r="F95" s="70" t="s">
        <v>22</v>
      </c>
      <c r="G95" s="79" t="s">
        <v>22</v>
      </c>
      <c r="H95" s="79"/>
      <c r="I95" s="38" t="s">
        <v>73</v>
      </c>
      <c r="J95" s="75"/>
      <c r="K95" s="45" t="s">
        <v>333</v>
      </c>
      <c r="L95" s="40" t="s">
        <v>82</v>
      </c>
      <c r="M95" s="10">
        <v>1</v>
      </c>
      <c r="N95" s="47" t="s">
        <v>57</v>
      </c>
      <c r="O95" s="52">
        <v>254</v>
      </c>
      <c r="P95" s="71" t="s">
        <v>396</v>
      </c>
      <c r="Q95" s="72" t="s">
        <v>74</v>
      </c>
    </row>
    <row r="96" spans="1:17" s="12" customFormat="1" ht="18" customHeight="1">
      <c r="A96" s="20"/>
      <c r="B96" s="97"/>
      <c r="C96" s="70" t="s">
        <v>22</v>
      </c>
      <c r="D96" s="70" t="s">
        <v>22</v>
      </c>
      <c r="E96" s="70"/>
      <c r="F96" s="10" t="s">
        <v>22</v>
      </c>
      <c r="G96" s="79" t="s">
        <v>22</v>
      </c>
      <c r="H96" s="79"/>
      <c r="I96" s="38" t="s">
        <v>89</v>
      </c>
      <c r="J96" s="75"/>
      <c r="K96" s="72" t="s">
        <v>24</v>
      </c>
      <c r="L96" s="75" t="s">
        <v>78</v>
      </c>
      <c r="M96" s="75">
        <v>2</v>
      </c>
      <c r="N96" s="76" t="s">
        <v>79</v>
      </c>
      <c r="O96" s="52">
        <v>459</v>
      </c>
      <c r="P96" s="71" t="s">
        <v>396</v>
      </c>
      <c r="Q96" s="72" t="s">
        <v>129</v>
      </c>
    </row>
    <row r="97" spans="1:17" s="12" customFormat="1" ht="18" customHeight="1">
      <c r="A97" s="20"/>
      <c r="B97" s="97"/>
      <c r="C97" s="70" t="s">
        <v>22</v>
      </c>
      <c r="D97" s="70" t="s">
        <v>22</v>
      </c>
      <c r="E97" s="70"/>
      <c r="F97" s="70" t="s">
        <v>22</v>
      </c>
      <c r="G97" s="79" t="s">
        <v>22</v>
      </c>
      <c r="H97" s="79"/>
      <c r="I97" s="38" t="s">
        <v>25</v>
      </c>
      <c r="J97" s="75"/>
      <c r="K97" s="69" t="s">
        <v>26</v>
      </c>
      <c r="L97" s="70" t="s">
        <v>78</v>
      </c>
      <c r="M97" s="10">
        <v>2</v>
      </c>
      <c r="N97" s="47" t="s">
        <v>79</v>
      </c>
      <c r="O97" s="52">
        <v>460</v>
      </c>
      <c r="P97" s="71" t="s">
        <v>396</v>
      </c>
      <c r="Q97" s="72" t="s">
        <v>18</v>
      </c>
    </row>
    <row r="98" spans="1:17" s="12" customFormat="1" ht="18" customHeight="1">
      <c r="A98" s="20"/>
      <c r="B98" s="97"/>
      <c r="C98" s="70" t="s">
        <v>22</v>
      </c>
      <c r="D98" s="70" t="s">
        <v>22</v>
      </c>
      <c r="E98" s="70"/>
      <c r="F98" s="10" t="s">
        <v>22</v>
      </c>
      <c r="G98" s="37" t="s">
        <v>22</v>
      </c>
      <c r="H98" s="79" t="s">
        <v>424</v>
      </c>
      <c r="I98" s="38" t="s">
        <v>25</v>
      </c>
      <c r="J98" s="75"/>
      <c r="K98" s="72" t="s">
        <v>287</v>
      </c>
      <c r="L98" s="75" t="s">
        <v>78</v>
      </c>
      <c r="M98" s="75">
        <v>2</v>
      </c>
      <c r="N98" s="76" t="s">
        <v>79</v>
      </c>
      <c r="O98" s="52">
        <v>462</v>
      </c>
      <c r="P98" s="71" t="s">
        <v>396</v>
      </c>
      <c r="Q98" s="72" t="s">
        <v>18</v>
      </c>
    </row>
    <row r="99" spans="1:17" s="12" customFormat="1" ht="18" customHeight="1">
      <c r="A99" s="20"/>
      <c r="B99" s="97"/>
      <c r="C99" s="70" t="s">
        <v>22</v>
      </c>
      <c r="D99" s="70" t="s">
        <v>22</v>
      </c>
      <c r="E99" s="70"/>
      <c r="F99" s="10" t="s">
        <v>22</v>
      </c>
      <c r="G99" s="37" t="s">
        <v>22</v>
      </c>
      <c r="H99" s="37"/>
      <c r="I99" s="38" t="s">
        <v>25</v>
      </c>
      <c r="J99" s="78"/>
      <c r="K99" s="45" t="s">
        <v>28</v>
      </c>
      <c r="L99" s="70" t="s">
        <v>82</v>
      </c>
      <c r="M99" s="10">
        <v>2</v>
      </c>
      <c r="N99" s="41" t="s">
        <v>79</v>
      </c>
      <c r="O99" s="42">
        <v>465</v>
      </c>
      <c r="P99" s="71" t="s">
        <v>396</v>
      </c>
      <c r="Q99" s="72" t="s">
        <v>18</v>
      </c>
    </row>
    <row r="100" spans="1:17" s="12" customFormat="1" ht="18" customHeight="1">
      <c r="A100" s="20"/>
      <c r="B100" s="97"/>
      <c r="C100" s="70" t="s">
        <v>22</v>
      </c>
      <c r="D100" s="70" t="s">
        <v>22</v>
      </c>
      <c r="E100" s="70"/>
      <c r="F100" s="10" t="s">
        <v>22</v>
      </c>
      <c r="G100" s="37" t="s">
        <v>22</v>
      </c>
      <c r="H100" s="79"/>
      <c r="I100" s="103" t="s">
        <v>25</v>
      </c>
      <c r="J100" s="75"/>
      <c r="K100" s="72" t="s">
        <v>29</v>
      </c>
      <c r="L100" s="75" t="s">
        <v>82</v>
      </c>
      <c r="M100" s="75">
        <v>2</v>
      </c>
      <c r="N100" s="76" t="s">
        <v>79</v>
      </c>
      <c r="O100" s="52">
        <v>466</v>
      </c>
      <c r="P100" s="71" t="s">
        <v>396</v>
      </c>
      <c r="Q100" s="72" t="s">
        <v>18</v>
      </c>
    </row>
    <row r="101" spans="1:17" s="12" customFormat="1" ht="18" customHeight="1">
      <c r="A101" s="20"/>
      <c r="B101" s="97"/>
      <c r="C101" s="70" t="s">
        <v>22</v>
      </c>
      <c r="D101" s="70" t="s">
        <v>22</v>
      </c>
      <c r="E101" s="70"/>
      <c r="F101" s="10" t="s">
        <v>22</v>
      </c>
      <c r="G101" s="37" t="s">
        <v>22</v>
      </c>
      <c r="H101" s="37"/>
      <c r="I101" s="38" t="s">
        <v>87</v>
      </c>
      <c r="J101" s="78"/>
      <c r="K101" s="45" t="s">
        <v>464</v>
      </c>
      <c r="L101" s="70" t="s">
        <v>78</v>
      </c>
      <c r="M101" s="10">
        <v>2</v>
      </c>
      <c r="N101" s="41" t="s">
        <v>80</v>
      </c>
      <c r="O101" s="42">
        <v>449</v>
      </c>
      <c r="P101" s="71" t="s">
        <v>396</v>
      </c>
      <c r="Q101" s="72" t="s">
        <v>129</v>
      </c>
    </row>
    <row r="102" spans="1:17" s="12" customFormat="1" ht="18" customHeight="1">
      <c r="A102" s="20"/>
      <c r="B102" s="97"/>
      <c r="C102" s="70" t="s">
        <v>22</v>
      </c>
      <c r="D102" s="70" t="s">
        <v>22</v>
      </c>
      <c r="E102" s="70"/>
      <c r="F102" s="10" t="s">
        <v>22</v>
      </c>
      <c r="G102" s="37" t="s">
        <v>22</v>
      </c>
      <c r="H102" s="37"/>
      <c r="I102" s="38" t="s">
        <v>87</v>
      </c>
      <c r="J102" s="78"/>
      <c r="K102" s="45" t="s">
        <v>23</v>
      </c>
      <c r="L102" s="70" t="s">
        <v>78</v>
      </c>
      <c r="M102" s="10">
        <v>2</v>
      </c>
      <c r="N102" s="41" t="s">
        <v>80</v>
      </c>
      <c r="O102" s="42">
        <v>455</v>
      </c>
      <c r="P102" s="71" t="s">
        <v>396</v>
      </c>
      <c r="Q102" s="72" t="s">
        <v>129</v>
      </c>
    </row>
    <row r="103" spans="1:17" s="12" customFormat="1" ht="18" customHeight="1">
      <c r="A103" s="20"/>
      <c r="B103" s="97"/>
      <c r="C103" s="70" t="s">
        <v>22</v>
      </c>
      <c r="D103" s="70" t="s">
        <v>22</v>
      </c>
      <c r="E103" s="70"/>
      <c r="F103" s="70" t="s">
        <v>22</v>
      </c>
      <c r="G103" s="37" t="s">
        <v>22</v>
      </c>
      <c r="H103" s="79"/>
      <c r="I103" s="103" t="s">
        <v>25</v>
      </c>
      <c r="J103" s="75"/>
      <c r="K103" s="72" t="s">
        <v>27</v>
      </c>
      <c r="L103" s="75" t="s">
        <v>78</v>
      </c>
      <c r="M103" s="75">
        <v>2</v>
      </c>
      <c r="N103" s="76" t="s">
        <v>80</v>
      </c>
      <c r="O103" s="52">
        <v>461</v>
      </c>
      <c r="P103" s="71" t="s">
        <v>396</v>
      </c>
      <c r="Q103" s="72" t="s">
        <v>18</v>
      </c>
    </row>
    <row r="104" spans="1:17" s="12" customFormat="1" ht="18" customHeight="1">
      <c r="A104" s="20"/>
      <c r="B104" s="97"/>
      <c r="C104" s="70" t="s">
        <v>22</v>
      </c>
      <c r="D104" s="70" t="s">
        <v>22</v>
      </c>
      <c r="E104" s="70"/>
      <c r="F104" s="70" t="s">
        <v>22</v>
      </c>
      <c r="G104" s="79" t="s">
        <v>22</v>
      </c>
      <c r="H104" s="79"/>
      <c r="I104" s="38" t="s">
        <v>25</v>
      </c>
      <c r="J104" s="75"/>
      <c r="K104" s="69" t="s">
        <v>30</v>
      </c>
      <c r="L104" s="70" t="s">
        <v>82</v>
      </c>
      <c r="M104" s="70">
        <v>2</v>
      </c>
      <c r="N104" s="47" t="s">
        <v>80</v>
      </c>
      <c r="O104" s="42">
        <v>467</v>
      </c>
      <c r="P104" s="71" t="s">
        <v>396</v>
      </c>
      <c r="Q104" s="72" t="s">
        <v>18</v>
      </c>
    </row>
    <row r="105" spans="1:17" s="12" customFormat="1" ht="18" customHeight="1">
      <c r="A105" s="20"/>
      <c r="B105" s="97"/>
      <c r="C105" s="70" t="s">
        <v>22</v>
      </c>
      <c r="D105" s="70" t="s">
        <v>22</v>
      </c>
      <c r="E105" s="70"/>
      <c r="F105" s="70" t="s">
        <v>22</v>
      </c>
      <c r="G105" s="79" t="s">
        <v>22</v>
      </c>
      <c r="H105" s="79"/>
      <c r="I105" s="38" t="s">
        <v>25</v>
      </c>
      <c r="J105" s="75"/>
      <c r="K105" s="69" t="s">
        <v>31</v>
      </c>
      <c r="L105" s="70" t="s">
        <v>82</v>
      </c>
      <c r="M105" s="70">
        <v>2</v>
      </c>
      <c r="N105" s="47" t="s">
        <v>80</v>
      </c>
      <c r="O105" s="42">
        <v>468</v>
      </c>
      <c r="P105" s="71" t="s">
        <v>396</v>
      </c>
      <c r="Q105" s="72" t="s">
        <v>463</v>
      </c>
    </row>
    <row r="106" spans="1:17" s="12" customFormat="1" ht="18" customHeight="1">
      <c r="A106" s="20"/>
      <c r="B106" s="97"/>
      <c r="C106" s="70" t="s">
        <v>22</v>
      </c>
      <c r="D106" s="70" t="s">
        <v>22</v>
      </c>
      <c r="E106" s="70"/>
      <c r="F106" s="10" t="s">
        <v>22</v>
      </c>
      <c r="G106" s="37" t="s">
        <v>22</v>
      </c>
      <c r="H106" s="37"/>
      <c r="I106" s="38" t="s">
        <v>13</v>
      </c>
      <c r="J106" s="78"/>
      <c r="K106" s="39" t="s">
        <v>251</v>
      </c>
      <c r="L106" s="40" t="s">
        <v>82</v>
      </c>
      <c r="M106" s="10">
        <v>2</v>
      </c>
      <c r="N106" s="47" t="s">
        <v>433</v>
      </c>
      <c r="O106" s="42" t="s">
        <v>252</v>
      </c>
      <c r="P106" s="71" t="s">
        <v>396</v>
      </c>
      <c r="Q106" s="72" t="s">
        <v>74</v>
      </c>
    </row>
    <row r="107" spans="1:17" s="12" customFormat="1" ht="18" customHeight="1">
      <c r="A107" s="20"/>
      <c r="B107" s="97"/>
      <c r="C107" s="70" t="s">
        <v>22</v>
      </c>
      <c r="D107" s="70" t="s">
        <v>22</v>
      </c>
      <c r="E107" s="70"/>
      <c r="F107" s="10" t="s">
        <v>22</v>
      </c>
      <c r="G107" s="37" t="s">
        <v>22</v>
      </c>
      <c r="H107" s="37"/>
      <c r="I107" s="38" t="s">
        <v>13</v>
      </c>
      <c r="J107" s="78"/>
      <c r="K107" s="39" t="s">
        <v>434</v>
      </c>
      <c r="L107" s="40" t="s">
        <v>82</v>
      </c>
      <c r="M107" s="10">
        <v>2</v>
      </c>
      <c r="N107" s="47" t="s">
        <v>433</v>
      </c>
      <c r="O107" s="42" t="s">
        <v>254</v>
      </c>
      <c r="P107" s="71" t="s">
        <v>396</v>
      </c>
      <c r="Q107" s="72" t="s">
        <v>74</v>
      </c>
    </row>
    <row r="108" spans="1:17" s="4" customFormat="1" ht="18" customHeight="1">
      <c r="A108" s="20"/>
      <c r="B108" s="97"/>
      <c r="C108" s="70" t="s">
        <v>22</v>
      </c>
      <c r="D108" s="70" t="s">
        <v>22</v>
      </c>
      <c r="E108" s="70"/>
      <c r="F108" s="10" t="s">
        <v>22</v>
      </c>
      <c r="G108" s="10" t="s">
        <v>22</v>
      </c>
      <c r="H108" s="79"/>
      <c r="I108" s="38" t="s">
        <v>13</v>
      </c>
      <c r="J108" s="75"/>
      <c r="K108" s="73" t="s">
        <v>256</v>
      </c>
      <c r="L108" s="40" t="s">
        <v>82</v>
      </c>
      <c r="M108" s="70">
        <v>2</v>
      </c>
      <c r="N108" s="47" t="s">
        <v>433</v>
      </c>
      <c r="O108" s="52" t="s">
        <v>257</v>
      </c>
      <c r="P108" s="71" t="s">
        <v>396</v>
      </c>
      <c r="Q108" s="72" t="s">
        <v>74</v>
      </c>
    </row>
    <row r="109" spans="1:17" s="12" customFormat="1" ht="27" customHeight="1">
      <c r="A109" s="20"/>
      <c r="B109" s="97"/>
      <c r="C109" s="70" t="s">
        <v>22</v>
      </c>
      <c r="D109" s="70" t="s">
        <v>22</v>
      </c>
      <c r="E109" s="70"/>
      <c r="F109" s="10" t="s">
        <v>22</v>
      </c>
      <c r="G109" s="10" t="s">
        <v>22</v>
      </c>
      <c r="H109" s="79"/>
      <c r="I109" s="38" t="s">
        <v>13</v>
      </c>
      <c r="J109" s="75"/>
      <c r="K109" s="73" t="s">
        <v>258</v>
      </c>
      <c r="L109" s="40" t="s">
        <v>82</v>
      </c>
      <c r="M109" s="70">
        <v>2</v>
      </c>
      <c r="N109" s="47" t="s">
        <v>433</v>
      </c>
      <c r="O109" s="52" t="s">
        <v>259</v>
      </c>
      <c r="P109" s="71" t="s">
        <v>396</v>
      </c>
      <c r="Q109" s="72" t="s">
        <v>74</v>
      </c>
    </row>
    <row r="110" spans="1:17" s="4" customFormat="1" ht="18" customHeight="1" thickBot="1">
      <c r="A110" s="19"/>
      <c r="B110" s="104" t="s">
        <v>14</v>
      </c>
      <c r="C110" s="57">
        <f>_xlfn.SUMIFS(M72:M109,C72:C109,"○")</f>
        <v>28</v>
      </c>
      <c r="D110" s="57">
        <f>_xlfn.SUMIFS(M72:M109,D72:D109,"○")</f>
        <v>28</v>
      </c>
      <c r="E110" s="57">
        <f>_xlfn.SUMIFS(M72:M109,E72:E109,"○")</f>
        <v>0</v>
      </c>
      <c r="F110" s="57">
        <f>_xlfn.SUMIFS(M72:M109,F72:F109,"○")</f>
        <v>57</v>
      </c>
      <c r="G110" s="57">
        <f>_xlfn.SUMIFS(M72:M109,G72:G109,"○")</f>
        <v>57</v>
      </c>
      <c r="H110" s="57">
        <f>_xlfn.SUMIFS(M72:M109,H72:H109,"○")</f>
        <v>4</v>
      </c>
      <c r="I110" s="110"/>
      <c r="J110" s="111"/>
      <c r="K110" s="80"/>
      <c r="L110" s="81"/>
      <c r="M110" s="81"/>
      <c r="N110" s="82"/>
      <c r="O110" s="83"/>
      <c r="P110" s="84"/>
      <c r="Q110" s="85"/>
    </row>
    <row r="111" spans="1:17" s="12" customFormat="1" ht="28.5" customHeight="1" thickTop="1">
      <c r="A111" s="20"/>
      <c r="B111" s="112" t="s">
        <v>16</v>
      </c>
      <c r="C111" s="64" t="s">
        <v>458</v>
      </c>
      <c r="D111" s="64"/>
      <c r="E111" s="64" t="s">
        <v>470</v>
      </c>
      <c r="F111" s="64" t="s">
        <v>456</v>
      </c>
      <c r="G111" s="107"/>
      <c r="H111" s="107"/>
      <c r="I111" s="108" t="s">
        <v>13</v>
      </c>
      <c r="J111" s="109"/>
      <c r="K111" s="86" t="s">
        <v>91</v>
      </c>
      <c r="L111" s="64" t="s">
        <v>78</v>
      </c>
      <c r="M111" s="64">
        <v>6</v>
      </c>
      <c r="N111" s="65" t="s">
        <v>80</v>
      </c>
      <c r="O111" s="66">
        <v>475</v>
      </c>
      <c r="P111" s="67" t="s">
        <v>465</v>
      </c>
      <c r="Q111" s="68" t="s">
        <v>338</v>
      </c>
    </row>
    <row r="112" spans="1:17" s="12" customFormat="1" ht="18" customHeight="1" thickBot="1">
      <c r="A112" s="19"/>
      <c r="B112" s="113" t="s">
        <v>14</v>
      </c>
      <c r="C112" s="81">
        <f>_xlfn.SUMIFS(M111,C111,"○")</f>
        <v>6</v>
      </c>
      <c r="D112" s="81">
        <f>_xlfn.SUMIFS(M111,D111,"○")</f>
        <v>0</v>
      </c>
      <c r="E112" s="81">
        <f>_xlfn.SUMIFS(M111,E111,"○")</f>
        <v>6</v>
      </c>
      <c r="F112" s="81">
        <f>_xlfn.SUMIFS(M111,F111,"○")</f>
        <v>6</v>
      </c>
      <c r="G112" s="81">
        <f>_xlfn.SUMIFS(M111,G111,"○")</f>
        <v>0</v>
      </c>
      <c r="H112" s="81">
        <f>_xlfn.SUMIFS(M111,H111,"○")</f>
        <v>0</v>
      </c>
      <c r="I112" s="110"/>
      <c r="J112" s="111"/>
      <c r="K112" s="80"/>
      <c r="L112" s="81"/>
      <c r="M112" s="81"/>
      <c r="N112" s="82"/>
      <c r="O112" s="83"/>
      <c r="P112" s="84"/>
      <c r="Q112" s="85"/>
    </row>
    <row r="113" spans="1:17" s="12" customFormat="1" ht="18" customHeight="1" thickTop="1">
      <c r="A113" s="20"/>
      <c r="B113" s="106" t="s">
        <v>483</v>
      </c>
      <c r="C113" s="10"/>
      <c r="D113" s="10"/>
      <c r="E113" s="10"/>
      <c r="F113" s="10"/>
      <c r="G113" s="10" t="s">
        <v>424</v>
      </c>
      <c r="H113" s="37"/>
      <c r="I113" s="38" t="s">
        <v>75</v>
      </c>
      <c r="J113" s="78"/>
      <c r="K113" s="45" t="s">
        <v>45</v>
      </c>
      <c r="L113" s="10" t="s">
        <v>78</v>
      </c>
      <c r="M113" s="10">
        <v>2</v>
      </c>
      <c r="N113" s="41" t="s">
        <v>466</v>
      </c>
      <c r="O113" s="52">
        <v>143</v>
      </c>
      <c r="P113" s="87"/>
      <c r="Q113" s="77" t="s">
        <v>397</v>
      </c>
    </row>
    <row r="114" spans="1:17" s="12" customFormat="1" ht="18" customHeight="1">
      <c r="A114" s="20"/>
      <c r="B114" s="96"/>
      <c r="C114" s="70"/>
      <c r="D114" s="70"/>
      <c r="E114" s="70"/>
      <c r="F114" s="210"/>
      <c r="G114" s="211" t="s">
        <v>424</v>
      </c>
      <c r="H114" s="211"/>
      <c r="I114" s="212" t="s">
        <v>60</v>
      </c>
      <c r="J114" s="213"/>
      <c r="K114" s="214" t="s">
        <v>467</v>
      </c>
      <c r="L114" s="210" t="s">
        <v>78</v>
      </c>
      <c r="M114" s="210">
        <v>1</v>
      </c>
      <c r="N114" s="215" t="s">
        <v>55</v>
      </c>
      <c r="O114" s="216" t="s">
        <v>438</v>
      </c>
      <c r="P114" s="217"/>
      <c r="Q114" s="218" t="s">
        <v>397</v>
      </c>
    </row>
    <row r="115" spans="1:17" s="12" customFormat="1" ht="18" customHeight="1">
      <c r="A115" s="20"/>
      <c r="B115" s="96"/>
      <c r="C115" s="10"/>
      <c r="D115" s="10"/>
      <c r="E115" s="10"/>
      <c r="F115" s="14"/>
      <c r="G115" s="219" t="s">
        <v>424</v>
      </c>
      <c r="H115" s="219"/>
      <c r="I115" s="220" t="s">
        <v>60</v>
      </c>
      <c r="J115" s="221"/>
      <c r="K115" s="222" t="s">
        <v>468</v>
      </c>
      <c r="L115" s="14" t="s">
        <v>78</v>
      </c>
      <c r="M115" s="14">
        <v>1</v>
      </c>
      <c r="N115" s="223" t="s">
        <v>55</v>
      </c>
      <c r="O115" s="216" t="s">
        <v>469</v>
      </c>
      <c r="P115" s="224"/>
      <c r="Q115" s="225" t="s">
        <v>397</v>
      </c>
    </row>
    <row r="116" spans="1:17" s="12" customFormat="1" ht="18" customHeight="1">
      <c r="A116" s="20"/>
      <c r="B116" s="96"/>
      <c r="C116" s="10"/>
      <c r="D116" s="10"/>
      <c r="E116" s="10"/>
      <c r="F116" s="10"/>
      <c r="G116" s="37" t="s">
        <v>424</v>
      </c>
      <c r="H116" s="37"/>
      <c r="I116" s="103" t="s">
        <v>60</v>
      </c>
      <c r="J116" s="75"/>
      <c r="K116" s="69" t="s">
        <v>46</v>
      </c>
      <c r="L116" s="70" t="s">
        <v>78</v>
      </c>
      <c r="M116" s="70">
        <v>1</v>
      </c>
      <c r="N116" s="41" t="s">
        <v>55</v>
      </c>
      <c r="O116" s="52">
        <v>128</v>
      </c>
      <c r="P116" s="87"/>
      <c r="Q116" s="77" t="s">
        <v>397</v>
      </c>
    </row>
    <row r="117" spans="1:17" s="12" customFormat="1" ht="18" customHeight="1">
      <c r="A117" s="20"/>
      <c r="B117" s="96"/>
      <c r="C117" s="10"/>
      <c r="D117" s="10"/>
      <c r="E117" s="10"/>
      <c r="F117" s="10"/>
      <c r="G117" s="37" t="s">
        <v>424</v>
      </c>
      <c r="H117" s="37"/>
      <c r="I117" s="103" t="s">
        <v>59</v>
      </c>
      <c r="J117" s="75"/>
      <c r="K117" s="69" t="s">
        <v>41</v>
      </c>
      <c r="L117" s="70" t="s">
        <v>78</v>
      </c>
      <c r="M117" s="70">
        <v>1</v>
      </c>
      <c r="N117" s="41" t="s">
        <v>56</v>
      </c>
      <c r="O117" s="52">
        <v>130</v>
      </c>
      <c r="P117" s="87"/>
      <c r="Q117" s="77" t="s">
        <v>397</v>
      </c>
    </row>
    <row r="118" spans="1:17" s="12" customFormat="1" ht="18" customHeight="1">
      <c r="A118" s="20"/>
      <c r="B118" s="96"/>
      <c r="C118" s="10"/>
      <c r="D118" s="10"/>
      <c r="E118" s="10"/>
      <c r="F118" s="10"/>
      <c r="G118" s="37" t="s">
        <v>22</v>
      </c>
      <c r="H118" s="37"/>
      <c r="I118" s="103" t="s">
        <v>75</v>
      </c>
      <c r="J118" s="75"/>
      <c r="K118" s="45" t="s">
        <v>76</v>
      </c>
      <c r="L118" s="70" t="s">
        <v>64</v>
      </c>
      <c r="M118" s="10">
        <v>2</v>
      </c>
      <c r="N118" s="41" t="s">
        <v>56</v>
      </c>
      <c r="O118" s="52">
        <v>132</v>
      </c>
      <c r="P118" s="87"/>
      <c r="Q118" s="77" t="s">
        <v>397</v>
      </c>
    </row>
    <row r="119" spans="1:17" s="12" customFormat="1" ht="18" customHeight="1">
      <c r="A119" s="20"/>
      <c r="B119" s="96"/>
      <c r="C119" s="10"/>
      <c r="D119" s="10"/>
      <c r="E119" s="10"/>
      <c r="F119" s="10"/>
      <c r="G119" s="10" t="s">
        <v>428</v>
      </c>
      <c r="H119" s="37" t="s">
        <v>424</v>
      </c>
      <c r="I119" s="38" t="s">
        <v>75</v>
      </c>
      <c r="J119" s="78"/>
      <c r="K119" s="45" t="s">
        <v>53</v>
      </c>
      <c r="L119" s="10" t="s">
        <v>78</v>
      </c>
      <c r="M119" s="10">
        <v>2</v>
      </c>
      <c r="N119" s="41" t="s">
        <v>55</v>
      </c>
      <c r="O119" s="52">
        <v>133</v>
      </c>
      <c r="P119" s="87"/>
      <c r="Q119" s="77" t="s">
        <v>397</v>
      </c>
    </row>
    <row r="120" spans="1:17" s="12" customFormat="1" ht="18" customHeight="1">
      <c r="A120" s="20"/>
      <c r="B120" s="96"/>
      <c r="C120" s="10"/>
      <c r="D120" s="10"/>
      <c r="E120" s="10"/>
      <c r="F120" s="10"/>
      <c r="G120" s="10" t="s">
        <v>428</v>
      </c>
      <c r="H120" s="37" t="s">
        <v>424</v>
      </c>
      <c r="I120" s="38" t="s">
        <v>75</v>
      </c>
      <c r="J120" s="78"/>
      <c r="K120" s="45" t="s">
        <v>66</v>
      </c>
      <c r="L120" s="10" t="s">
        <v>78</v>
      </c>
      <c r="M120" s="10">
        <v>1</v>
      </c>
      <c r="N120" s="47" t="s">
        <v>55</v>
      </c>
      <c r="O120" s="52">
        <v>139</v>
      </c>
      <c r="P120" s="87"/>
      <c r="Q120" s="77" t="s">
        <v>397</v>
      </c>
    </row>
    <row r="121" spans="1:17" s="12" customFormat="1" ht="18" customHeight="1">
      <c r="A121" s="20"/>
      <c r="B121" s="96"/>
      <c r="C121" s="10"/>
      <c r="D121" s="10"/>
      <c r="E121" s="10"/>
      <c r="F121" s="10"/>
      <c r="G121" s="10" t="s">
        <v>428</v>
      </c>
      <c r="H121" s="37"/>
      <c r="I121" s="38" t="s">
        <v>75</v>
      </c>
      <c r="J121" s="78"/>
      <c r="K121" s="45" t="s">
        <v>49</v>
      </c>
      <c r="L121" s="10" t="s">
        <v>82</v>
      </c>
      <c r="M121" s="10">
        <v>1</v>
      </c>
      <c r="N121" s="41" t="s">
        <v>55</v>
      </c>
      <c r="O121" s="52">
        <v>142</v>
      </c>
      <c r="P121" s="87"/>
      <c r="Q121" s="77" t="s">
        <v>397</v>
      </c>
    </row>
    <row r="122" spans="1:17" s="12" customFormat="1" ht="18" customHeight="1">
      <c r="A122" s="20"/>
      <c r="B122" s="96"/>
      <c r="C122" s="10"/>
      <c r="D122" s="10"/>
      <c r="E122" s="10"/>
      <c r="F122" s="10"/>
      <c r="G122" s="10" t="s">
        <v>428</v>
      </c>
      <c r="H122" s="37"/>
      <c r="I122" s="38" t="s">
        <v>75</v>
      </c>
      <c r="J122" s="78"/>
      <c r="K122" s="45" t="s">
        <v>43</v>
      </c>
      <c r="L122" s="10" t="s">
        <v>82</v>
      </c>
      <c r="M122" s="10">
        <v>1</v>
      </c>
      <c r="N122" s="41" t="s">
        <v>55</v>
      </c>
      <c r="O122" s="52">
        <v>144</v>
      </c>
      <c r="P122" s="87"/>
      <c r="Q122" s="77" t="s">
        <v>397</v>
      </c>
    </row>
    <row r="123" spans="1:17" s="12" customFormat="1" ht="18" customHeight="1">
      <c r="A123" s="20"/>
      <c r="B123" s="96"/>
      <c r="C123" s="10"/>
      <c r="D123" s="10"/>
      <c r="E123" s="10"/>
      <c r="F123" s="10"/>
      <c r="G123" s="37" t="s">
        <v>428</v>
      </c>
      <c r="H123" s="37" t="s">
        <v>424</v>
      </c>
      <c r="I123" s="38" t="s">
        <v>75</v>
      </c>
      <c r="J123" s="78"/>
      <c r="K123" s="45" t="s">
        <v>50</v>
      </c>
      <c r="L123" s="10" t="s">
        <v>82</v>
      </c>
      <c r="M123" s="10">
        <v>2</v>
      </c>
      <c r="N123" s="41" t="s">
        <v>55</v>
      </c>
      <c r="O123" s="52">
        <v>145</v>
      </c>
      <c r="P123" s="87"/>
      <c r="Q123" s="77" t="s">
        <v>397</v>
      </c>
    </row>
    <row r="124" spans="1:17" s="12" customFormat="1" ht="18" customHeight="1">
      <c r="A124" s="20"/>
      <c r="B124" s="96"/>
      <c r="C124" s="10"/>
      <c r="D124" s="10"/>
      <c r="E124" s="10"/>
      <c r="F124" s="10"/>
      <c r="G124" s="10" t="s">
        <v>424</v>
      </c>
      <c r="H124" s="37" t="s">
        <v>424</v>
      </c>
      <c r="I124" s="38" t="s">
        <v>75</v>
      </c>
      <c r="J124" s="78"/>
      <c r="K124" s="45" t="s">
        <v>51</v>
      </c>
      <c r="L124" s="10" t="s">
        <v>82</v>
      </c>
      <c r="M124" s="10">
        <v>2</v>
      </c>
      <c r="N124" s="41" t="s">
        <v>55</v>
      </c>
      <c r="O124" s="52">
        <v>147</v>
      </c>
      <c r="P124" s="87"/>
      <c r="Q124" s="77" t="s">
        <v>397</v>
      </c>
    </row>
    <row r="125" spans="1:17" s="12" customFormat="1" ht="18" customHeight="1">
      <c r="A125" s="20"/>
      <c r="B125" s="96"/>
      <c r="C125" s="10"/>
      <c r="D125" s="10"/>
      <c r="E125" s="10"/>
      <c r="F125" s="10"/>
      <c r="G125" s="37" t="s">
        <v>424</v>
      </c>
      <c r="H125" s="37"/>
      <c r="I125" s="38" t="s">
        <v>60</v>
      </c>
      <c r="J125" s="78"/>
      <c r="K125" s="45" t="s">
        <v>47</v>
      </c>
      <c r="L125" s="10" t="s">
        <v>82</v>
      </c>
      <c r="M125" s="10">
        <v>1</v>
      </c>
      <c r="N125" s="47" t="s">
        <v>55</v>
      </c>
      <c r="O125" s="52">
        <v>149</v>
      </c>
      <c r="P125" s="87"/>
      <c r="Q125" s="77" t="s">
        <v>397</v>
      </c>
    </row>
    <row r="126" spans="1:17" s="12" customFormat="1" ht="18" customHeight="1">
      <c r="A126" s="20"/>
      <c r="B126" s="96"/>
      <c r="C126" s="10"/>
      <c r="D126" s="10"/>
      <c r="E126" s="10"/>
      <c r="F126" s="10"/>
      <c r="G126" s="37" t="s">
        <v>424</v>
      </c>
      <c r="H126" s="37"/>
      <c r="I126" s="38" t="s">
        <v>60</v>
      </c>
      <c r="J126" s="78"/>
      <c r="K126" s="45" t="s">
        <v>48</v>
      </c>
      <c r="L126" s="10" t="s">
        <v>40</v>
      </c>
      <c r="M126" s="10">
        <v>1</v>
      </c>
      <c r="N126" s="47" t="s">
        <v>55</v>
      </c>
      <c r="O126" s="52">
        <v>150</v>
      </c>
      <c r="P126" s="87"/>
      <c r="Q126" s="77" t="s">
        <v>397</v>
      </c>
    </row>
    <row r="127" spans="1:17" s="12" customFormat="1" ht="18" customHeight="1">
      <c r="A127" s="20"/>
      <c r="B127" s="96"/>
      <c r="C127" s="10"/>
      <c r="D127" s="10"/>
      <c r="E127" s="10"/>
      <c r="F127" s="10"/>
      <c r="G127" s="10" t="s">
        <v>424</v>
      </c>
      <c r="H127" s="37"/>
      <c r="I127" s="38" t="s">
        <v>60</v>
      </c>
      <c r="J127" s="78"/>
      <c r="K127" s="45" t="s">
        <v>63</v>
      </c>
      <c r="L127" s="10" t="s">
        <v>40</v>
      </c>
      <c r="M127" s="10">
        <v>1</v>
      </c>
      <c r="N127" s="41" t="s">
        <v>55</v>
      </c>
      <c r="O127" s="52">
        <v>152</v>
      </c>
      <c r="P127" s="87"/>
      <c r="Q127" s="77" t="s">
        <v>397</v>
      </c>
    </row>
    <row r="128" spans="1:17" s="12" customFormat="1" ht="18" customHeight="1">
      <c r="A128" s="20"/>
      <c r="B128" s="96"/>
      <c r="C128" s="10"/>
      <c r="D128" s="10"/>
      <c r="E128" s="10"/>
      <c r="F128" s="10"/>
      <c r="G128" s="37" t="s">
        <v>428</v>
      </c>
      <c r="H128" s="37" t="s">
        <v>424</v>
      </c>
      <c r="I128" s="38" t="s">
        <v>75</v>
      </c>
      <c r="J128" s="78"/>
      <c r="K128" s="45" t="s">
        <v>54</v>
      </c>
      <c r="L128" s="10" t="s">
        <v>78</v>
      </c>
      <c r="M128" s="10">
        <v>1</v>
      </c>
      <c r="N128" s="41" t="s">
        <v>57</v>
      </c>
      <c r="O128" s="42">
        <v>154</v>
      </c>
      <c r="P128" s="87"/>
      <c r="Q128" s="77" t="s">
        <v>397</v>
      </c>
    </row>
    <row r="129" spans="1:17" s="12" customFormat="1" ht="18" customHeight="1">
      <c r="A129" s="20"/>
      <c r="B129" s="96"/>
      <c r="C129" s="10"/>
      <c r="D129" s="10"/>
      <c r="E129" s="10"/>
      <c r="F129" s="10"/>
      <c r="G129" s="37" t="s">
        <v>424</v>
      </c>
      <c r="H129" s="37"/>
      <c r="I129" s="38" t="s">
        <v>75</v>
      </c>
      <c r="J129" s="78"/>
      <c r="K129" s="45" t="s">
        <v>42</v>
      </c>
      <c r="L129" s="10" t="s">
        <v>82</v>
      </c>
      <c r="M129" s="10">
        <v>1</v>
      </c>
      <c r="N129" s="41" t="s">
        <v>57</v>
      </c>
      <c r="O129" s="42">
        <v>156</v>
      </c>
      <c r="P129" s="87"/>
      <c r="Q129" s="77" t="s">
        <v>397</v>
      </c>
    </row>
    <row r="130" spans="1:17" s="12" customFormat="1" ht="18" customHeight="1">
      <c r="A130" s="20"/>
      <c r="B130" s="96"/>
      <c r="C130" s="10"/>
      <c r="D130" s="10"/>
      <c r="E130" s="10"/>
      <c r="F130" s="10"/>
      <c r="G130" s="37" t="s">
        <v>424</v>
      </c>
      <c r="H130" s="37"/>
      <c r="I130" s="38" t="s">
        <v>75</v>
      </c>
      <c r="J130" s="78"/>
      <c r="K130" s="45" t="s">
        <v>44</v>
      </c>
      <c r="L130" s="10" t="s">
        <v>40</v>
      </c>
      <c r="M130" s="10">
        <v>1</v>
      </c>
      <c r="N130" s="41" t="s">
        <v>57</v>
      </c>
      <c r="O130" s="42">
        <v>157</v>
      </c>
      <c r="P130" s="87"/>
      <c r="Q130" s="77" t="s">
        <v>397</v>
      </c>
    </row>
    <row r="131" spans="1:17" s="12" customFormat="1" ht="18" customHeight="1">
      <c r="A131" s="20"/>
      <c r="B131" s="96"/>
      <c r="C131" s="10"/>
      <c r="D131" s="10"/>
      <c r="E131" s="10"/>
      <c r="F131" s="10"/>
      <c r="G131" s="37" t="s">
        <v>428</v>
      </c>
      <c r="H131" s="37"/>
      <c r="I131" s="38" t="s">
        <v>75</v>
      </c>
      <c r="J131" s="78"/>
      <c r="K131" s="45" t="s">
        <v>62</v>
      </c>
      <c r="L131" s="10" t="s">
        <v>82</v>
      </c>
      <c r="M131" s="10">
        <v>1</v>
      </c>
      <c r="N131" s="41" t="s">
        <v>57</v>
      </c>
      <c r="O131" s="42">
        <v>158</v>
      </c>
      <c r="P131" s="87"/>
      <c r="Q131" s="77" t="s">
        <v>397</v>
      </c>
    </row>
    <row r="132" spans="1:17" s="12" customFormat="1" ht="18" customHeight="1">
      <c r="A132" s="20"/>
      <c r="B132" s="96"/>
      <c r="C132" s="10"/>
      <c r="D132" s="10"/>
      <c r="E132" s="10"/>
      <c r="F132" s="10"/>
      <c r="G132" s="37" t="s">
        <v>428</v>
      </c>
      <c r="H132" s="37" t="s">
        <v>424</v>
      </c>
      <c r="I132" s="38" t="s">
        <v>75</v>
      </c>
      <c r="J132" s="78"/>
      <c r="K132" s="45" t="s">
        <v>50</v>
      </c>
      <c r="L132" s="10" t="s">
        <v>40</v>
      </c>
      <c r="M132" s="10">
        <v>1</v>
      </c>
      <c r="N132" s="41" t="s">
        <v>57</v>
      </c>
      <c r="O132" s="42">
        <v>159</v>
      </c>
      <c r="P132" s="87"/>
      <c r="Q132" s="77" t="s">
        <v>397</v>
      </c>
    </row>
    <row r="133" spans="1:17" s="12" customFormat="1" ht="18" customHeight="1">
      <c r="A133" s="20"/>
      <c r="B133" s="96"/>
      <c r="C133" s="10"/>
      <c r="D133" s="10"/>
      <c r="E133" s="10"/>
      <c r="F133" s="10"/>
      <c r="G133" s="37" t="s">
        <v>424</v>
      </c>
      <c r="H133" s="37" t="s">
        <v>424</v>
      </c>
      <c r="I133" s="38" t="s">
        <v>75</v>
      </c>
      <c r="J133" s="78"/>
      <c r="K133" s="45" t="s">
        <v>52</v>
      </c>
      <c r="L133" s="10" t="s">
        <v>82</v>
      </c>
      <c r="M133" s="10">
        <v>1</v>
      </c>
      <c r="N133" s="41" t="s">
        <v>57</v>
      </c>
      <c r="O133" s="42">
        <v>160</v>
      </c>
      <c r="P133" s="87"/>
      <c r="Q133" s="77" t="s">
        <v>397</v>
      </c>
    </row>
    <row r="134" spans="1:17" s="12" customFormat="1" ht="18" customHeight="1">
      <c r="A134" s="20"/>
      <c r="B134" s="96"/>
      <c r="C134" s="10"/>
      <c r="D134" s="10"/>
      <c r="E134" s="10"/>
      <c r="F134" s="10"/>
      <c r="G134" s="37" t="s">
        <v>424</v>
      </c>
      <c r="H134" s="37" t="s">
        <v>424</v>
      </c>
      <c r="I134" s="103" t="s">
        <v>75</v>
      </c>
      <c r="J134" s="75"/>
      <c r="K134" s="69" t="s">
        <v>484</v>
      </c>
      <c r="L134" s="70" t="s">
        <v>82</v>
      </c>
      <c r="M134" s="70">
        <v>1</v>
      </c>
      <c r="N134" s="41" t="s">
        <v>57</v>
      </c>
      <c r="O134" s="42">
        <v>164</v>
      </c>
      <c r="P134" s="87"/>
      <c r="Q134" s="77" t="s">
        <v>397</v>
      </c>
    </row>
    <row r="135" spans="1:17" s="12" customFormat="1" ht="18" customHeight="1">
      <c r="A135" s="20"/>
      <c r="B135" s="96"/>
      <c r="C135" s="10"/>
      <c r="D135" s="10"/>
      <c r="E135" s="10"/>
      <c r="F135" s="10"/>
      <c r="G135" s="37" t="s">
        <v>424</v>
      </c>
      <c r="H135" s="37"/>
      <c r="I135" s="103" t="s">
        <v>75</v>
      </c>
      <c r="J135" s="75"/>
      <c r="K135" s="69" t="s">
        <v>435</v>
      </c>
      <c r="L135" s="70" t="s">
        <v>82</v>
      </c>
      <c r="M135" s="70">
        <v>1</v>
      </c>
      <c r="N135" s="47" t="s">
        <v>57</v>
      </c>
      <c r="O135" s="52" t="s">
        <v>436</v>
      </c>
      <c r="P135" s="87"/>
      <c r="Q135" s="77" t="s">
        <v>397</v>
      </c>
    </row>
    <row r="136" spans="1:17" s="12" customFormat="1" ht="18" customHeight="1">
      <c r="A136" s="20"/>
      <c r="B136" s="96"/>
      <c r="C136" s="10" t="s">
        <v>428</v>
      </c>
      <c r="D136" s="10"/>
      <c r="E136" s="10"/>
      <c r="F136" s="10"/>
      <c r="G136" s="10" t="s">
        <v>22</v>
      </c>
      <c r="H136" s="37"/>
      <c r="I136" s="38" t="s">
        <v>87</v>
      </c>
      <c r="J136" s="78"/>
      <c r="K136" s="45" t="s">
        <v>32</v>
      </c>
      <c r="L136" s="10" t="s">
        <v>78</v>
      </c>
      <c r="M136" s="10">
        <v>2</v>
      </c>
      <c r="N136" s="47" t="s">
        <v>79</v>
      </c>
      <c r="O136" s="52">
        <v>447</v>
      </c>
      <c r="P136" s="87"/>
      <c r="Q136" s="77" t="s">
        <v>397</v>
      </c>
    </row>
    <row r="137" spans="1:17" s="12" customFormat="1" ht="18" customHeight="1">
      <c r="A137" s="20"/>
      <c r="B137" s="96"/>
      <c r="C137" s="10" t="s">
        <v>428</v>
      </c>
      <c r="D137" s="10"/>
      <c r="E137" s="10"/>
      <c r="F137" s="10"/>
      <c r="G137" s="37" t="s">
        <v>22</v>
      </c>
      <c r="H137" s="37" t="s">
        <v>424</v>
      </c>
      <c r="I137" s="38" t="s">
        <v>87</v>
      </c>
      <c r="J137" s="78"/>
      <c r="K137" s="45" t="s">
        <v>36</v>
      </c>
      <c r="L137" s="10" t="s">
        <v>78</v>
      </c>
      <c r="M137" s="10">
        <v>2</v>
      </c>
      <c r="N137" s="47" t="s">
        <v>79</v>
      </c>
      <c r="O137" s="52">
        <v>451</v>
      </c>
      <c r="P137" s="87"/>
      <c r="Q137" s="77" t="s">
        <v>397</v>
      </c>
    </row>
    <row r="138" spans="1:17" s="12" customFormat="1" ht="18" customHeight="1">
      <c r="A138" s="20"/>
      <c r="B138" s="96"/>
      <c r="C138" s="10" t="s">
        <v>428</v>
      </c>
      <c r="D138" s="10"/>
      <c r="E138" s="10"/>
      <c r="F138" s="10"/>
      <c r="G138" s="37" t="s">
        <v>22</v>
      </c>
      <c r="H138" s="37"/>
      <c r="I138" s="38" t="s">
        <v>87</v>
      </c>
      <c r="J138" s="78"/>
      <c r="K138" s="45" t="s">
        <v>34</v>
      </c>
      <c r="L138" s="10" t="s">
        <v>78</v>
      </c>
      <c r="M138" s="10">
        <v>2</v>
      </c>
      <c r="N138" s="41" t="s">
        <v>79</v>
      </c>
      <c r="O138" s="52">
        <v>453</v>
      </c>
      <c r="P138" s="87"/>
      <c r="Q138" s="77" t="s">
        <v>397</v>
      </c>
    </row>
    <row r="139" spans="1:17" s="12" customFormat="1" ht="18" customHeight="1">
      <c r="A139" s="20"/>
      <c r="B139" s="96"/>
      <c r="C139" s="70" t="s">
        <v>428</v>
      </c>
      <c r="D139" s="70"/>
      <c r="E139" s="70"/>
      <c r="F139" s="70"/>
      <c r="G139" s="79" t="s">
        <v>22</v>
      </c>
      <c r="H139" s="79"/>
      <c r="I139" s="103" t="s">
        <v>87</v>
      </c>
      <c r="J139" s="75"/>
      <c r="K139" s="69" t="s">
        <v>37</v>
      </c>
      <c r="L139" s="70" t="s">
        <v>78</v>
      </c>
      <c r="M139" s="70">
        <v>2</v>
      </c>
      <c r="N139" s="47" t="s">
        <v>79</v>
      </c>
      <c r="O139" s="52">
        <v>454</v>
      </c>
      <c r="P139" s="71"/>
      <c r="Q139" s="72" t="s">
        <v>397</v>
      </c>
    </row>
    <row r="140" spans="1:17" s="12" customFormat="1" ht="18" customHeight="1">
      <c r="A140" s="20"/>
      <c r="B140" s="96"/>
      <c r="C140" s="10" t="s">
        <v>428</v>
      </c>
      <c r="D140" s="10"/>
      <c r="E140" s="10"/>
      <c r="F140" s="10"/>
      <c r="G140" s="37" t="s">
        <v>22</v>
      </c>
      <c r="H140" s="37" t="s">
        <v>424</v>
      </c>
      <c r="I140" s="103" t="s">
        <v>87</v>
      </c>
      <c r="J140" s="75"/>
      <c r="K140" s="69" t="s">
        <v>33</v>
      </c>
      <c r="L140" s="10" t="s">
        <v>78</v>
      </c>
      <c r="M140" s="70">
        <v>2</v>
      </c>
      <c r="N140" s="41" t="s">
        <v>80</v>
      </c>
      <c r="O140" s="52">
        <v>448</v>
      </c>
      <c r="P140" s="87"/>
      <c r="Q140" s="77" t="s">
        <v>397</v>
      </c>
    </row>
    <row r="141" spans="1:17" s="4" customFormat="1" ht="18" customHeight="1">
      <c r="A141" s="20"/>
      <c r="B141" s="96"/>
      <c r="C141" s="10" t="s">
        <v>428</v>
      </c>
      <c r="D141" s="10"/>
      <c r="E141" s="10"/>
      <c r="F141" s="10"/>
      <c r="G141" s="37" t="s">
        <v>22</v>
      </c>
      <c r="H141" s="37"/>
      <c r="I141" s="103" t="s">
        <v>87</v>
      </c>
      <c r="J141" s="75"/>
      <c r="K141" s="69" t="s">
        <v>35</v>
      </c>
      <c r="L141" s="10" t="s">
        <v>78</v>
      </c>
      <c r="M141" s="70">
        <v>2</v>
      </c>
      <c r="N141" s="41" t="s">
        <v>80</v>
      </c>
      <c r="O141" s="52">
        <v>450</v>
      </c>
      <c r="P141" s="87"/>
      <c r="Q141" s="77" t="s">
        <v>397</v>
      </c>
    </row>
    <row r="142" spans="1:17" s="4" customFormat="1" ht="18" customHeight="1">
      <c r="A142" s="20"/>
      <c r="B142" s="96"/>
      <c r="C142" s="10" t="s">
        <v>428</v>
      </c>
      <c r="D142" s="10"/>
      <c r="E142" s="10"/>
      <c r="F142" s="10"/>
      <c r="G142" s="37" t="s">
        <v>22</v>
      </c>
      <c r="H142" s="37"/>
      <c r="I142" s="103" t="s">
        <v>87</v>
      </c>
      <c r="J142" s="75"/>
      <c r="K142" s="69" t="s">
        <v>38</v>
      </c>
      <c r="L142" s="10" t="s">
        <v>82</v>
      </c>
      <c r="M142" s="70">
        <v>2</v>
      </c>
      <c r="N142" s="41" t="s">
        <v>80</v>
      </c>
      <c r="O142" s="52">
        <v>456</v>
      </c>
      <c r="P142" s="87"/>
      <c r="Q142" s="77" t="s">
        <v>397</v>
      </c>
    </row>
    <row r="143" spans="1:17" s="4" customFormat="1" ht="16.5" customHeight="1">
      <c r="A143" s="20"/>
      <c r="B143" s="96"/>
      <c r="C143" s="10" t="s">
        <v>428</v>
      </c>
      <c r="D143" s="10"/>
      <c r="E143" s="10"/>
      <c r="F143" s="10"/>
      <c r="G143" s="37" t="s">
        <v>22</v>
      </c>
      <c r="H143" s="37" t="s">
        <v>424</v>
      </c>
      <c r="I143" s="103" t="s">
        <v>87</v>
      </c>
      <c r="J143" s="75"/>
      <c r="K143" s="69" t="s">
        <v>39</v>
      </c>
      <c r="L143" s="10" t="s">
        <v>82</v>
      </c>
      <c r="M143" s="70">
        <v>2</v>
      </c>
      <c r="N143" s="41" t="s">
        <v>80</v>
      </c>
      <c r="O143" s="52">
        <v>457</v>
      </c>
      <c r="P143" s="87"/>
      <c r="Q143" s="77" t="s">
        <v>397</v>
      </c>
    </row>
    <row r="144" spans="1:17" s="4" customFormat="1" ht="16.5" customHeight="1">
      <c r="A144" s="19"/>
      <c r="B144" s="114" t="s">
        <v>14</v>
      </c>
      <c r="C144" s="91">
        <f>_xlfn.SUMIFS(M113:M143,C113:C143,"○")</f>
        <v>16</v>
      </c>
      <c r="D144" s="91">
        <f>_xlfn.SUMIFS(M113:M143,D113:D143,"○")</f>
        <v>0</v>
      </c>
      <c r="E144" s="91">
        <f>_xlfn.SUMIFS(M113:M143,E113:E143,"○")</f>
        <v>0</v>
      </c>
      <c r="F144" s="91">
        <f>_xlfn.SUMIFS(M113:M143,F113:F143,"○")</f>
        <v>0</v>
      </c>
      <c r="G144" s="91">
        <f>_xlfn.SUMIFS(M113:M143,G113:G143,"○")</f>
        <v>44</v>
      </c>
      <c r="H144" s="91">
        <f>_xlfn.SUMIFS(M113:M143,H113:H143,"○")</f>
        <v>17</v>
      </c>
      <c r="I144" s="115"/>
      <c r="J144" s="116"/>
      <c r="K144" s="117"/>
      <c r="L144" s="117"/>
      <c r="M144" s="117"/>
      <c r="N144" s="118"/>
      <c r="O144" s="119"/>
      <c r="P144" s="120"/>
      <c r="Q144" s="116"/>
    </row>
    <row r="145" spans="1:17" s="4" customFormat="1" ht="16.5" customHeight="1">
      <c r="A145" s="3"/>
      <c r="B145" s="33"/>
      <c r="C145" s="34"/>
      <c r="D145" s="34"/>
      <c r="E145" s="34"/>
      <c r="F145" s="34"/>
      <c r="G145" s="34"/>
      <c r="H145" s="34"/>
      <c r="I145" s="5"/>
      <c r="J145" s="5"/>
      <c r="K145" s="5"/>
      <c r="L145" s="5"/>
      <c r="M145" s="5"/>
      <c r="N145" s="5"/>
      <c r="O145" s="5"/>
      <c r="P145" s="34"/>
      <c r="Q145" s="35"/>
    </row>
    <row r="146" s="4" customFormat="1" ht="16.5" customHeight="1"/>
    <row r="147" spans="1:6" s="4" customFormat="1" ht="13.5">
      <c r="A147" s="6"/>
      <c r="B147" s="7" t="s">
        <v>379</v>
      </c>
      <c r="C147" s="7"/>
      <c r="D147" s="7"/>
      <c r="E147" s="7"/>
      <c r="F147" s="8"/>
    </row>
    <row r="148" spans="1:6" s="4" customFormat="1" ht="13.5">
      <c r="A148" s="6"/>
      <c r="B148" s="9" t="s">
        <v>380</v>
      </c>
      <c r="C148" s="10">
        <f>_xlfn.SUMIFS($M$14:$M143,$C$14:$C143,"○")</f>
        <v>88</v>
      </c>
      <c r="D148" s="11" t="s">
        <v>381</v>
      </c>
      <c r="E148" s="11">
        <v>62</v>
      </c>
      <c r="F148" s="12" t="s">
        <v>382</v>
      </c>
    </row>
    <row r="149" spans="1:6" s="4" customFormat="1" ht="13.5">
      <c r="A149" s="6"/>
      <c r="B149" s="9" t="s">
        <v>383</v>
      </c>
      <c r="C149" s="10">
        <f>_xlfn.SUMIFS($M$14:$M143,$D$14:$D143,"○")</f>
        <v>66</v>
      </c>
      <c r="D149" s="11" t="s">
        <v>381</v>
      </c>
      <c r="E149" s="11">
        <v>40</v>
      </c>
      <c r="F149" s="12" t="s">
        <v>384</v>
      </c>
    </row>
    <row r="150" spans="1:6" s="4" customFormat="1" ht="13.5">
      <c r="A150" s="6"/>
      <c r="B150" s="9" t="s">
        <v>385</v>
      </c>
      <c r="C150" s="10">
        <f>_xlfn.SUMIFS($M$14:$M143,$E$14:$E143,"○")</f>
        <v>44</v>
      </c>
      <c r="D150" s="11" t="s">
        <v>381</v>
      </c>
      <c r="E150" s="11">
        <v>31</v>
      </c>
      <c r="F150" s="12" t="s">
        <v>386</v>
      </c>
    </row>
    <row r="151" spans="1:6" s="4" customFormat="1" ht="13.5">
      <c r="A151" s="6"/>
      <c r="B151" s="9" t="s">
        <v>387</v>
      </c>
      <c r="C151" s="10">
        <f>_xlfn.SUMIFS($M$14:$M143,$F$14:$F143,"○")</f>
        <v>162</v>
      </c>
      <c r="D151" s="11" t="s">
        <v>381</v>
      </c>
      <c r="E151" s="11">
        <v>62</v>
      </c>
      <c r="F151" s="12" t="s">
        <v>388</v>
      </c>
    </row>
    <row r="152" spans="1:6" s="4" customFormat="1" ht="13.5">
      <c r="A152" s="6"/>
      <c r="B152" s="9" t="s">
        <v>389</v>
      </c>
      <c r="C152" s="10">
        <f>_xlfn.SUMIFS($M$14:$M143,$G$14:$G143,"○")</f>
        <v>101</v>
      </c>
      <c r="D152" s="11" t="s">
        <v>381</v>
      </c>
      <c r="E152" s="11">
        <v>24</v>
      </c>
      <c r="F152" s="12" t="s">
        <v>390</v>
      </c>
    </row>
    <row r="153" spans="1:6" s="4" customFormat="1" ht="13.5">
      <c r="A153" s="6"/>
      <c r="B153" s="9" t="s">
        <v>391</v>
      </c>
      <c r="C153" s="10">
        <f>_xlfn.SUMIFS($M$14:$M143,$H$14:$H143,"○")</f>
        <v>21</v>
      </c>
      <c r="D153" s="11" t="s">
        <v>381</v>
      </c>
      <c r="E153" s="11">
        <v>1</v>
      </c>
      <c r="F153" s="12" t="s">
        <v>392</v>
      </c>
    </row>
    <row r="154" spans="1:6" s="4" customFormat="1" ht="13.5">
      <c r="A154" s="6"/>
      <c r="B154" s="13" t="s">
        <v>273</v>
      </c>
      <c r="C154" s="14">
        <f>$C155+$C157</f>
        <v>105</v>
      </c>
      <c r="D154" s="11" t="s">
        <v>393</v>
      </c>
      <c r="E154" s="11">
        <v>40</v>
      </c>
      <c r="F154" s="12" t="s">
        <v>394</v>
      </c>
    </row>
    <row r="155" spans="1:6" s="4" customFormat="1" ht="13.5">
      <c r="A155" s="6"/>
      <c r="B155" s="13" t="s">
        <v>242</v>
      </c>
      <c r="C155" s="14">
        <f>_xlfn.SUMIFS($M$14:$M143,$P$14:$P143,"A")</f>
        <v>55</v>
      </c>
      <c r="D155" s="11" t="s">
        <v>393</v>
      </c>
      <c r="E155" s="11">
        <v>30</v>
      </c>
      <c r="F155" s="12" t="s">
        <v>394</v>
      </c>
    </row>
    <row r="156" spans="1:6" s="4" customFormat="1" ht="13.5">
      <c r="A156" s="6"/>
      <c r="B156" s="13" t="s">
        <v>395</v>
      </c>
      <c r="C156" s="14">
        <v>7</v>
      </c>
      <c r="D156" s="11" t="s">
        <v>393</v>
      </c>
      <c r="E156" s="11">
        <v>4</v>
      </c>
      <c r="F156" s="12" t="s">
        <v>394</v>
      </c>
    </row>
    <row r="157" spans="1:6" s="4" customFormat="1" ht="13.5">
      <c r="A157" s="6"/>
      <c r="B157" s="13" t="s">
        <v>236</v>
      </c>
      <c r="C157" s="14">
        <f>_xlfn.SUMIFS($M$14:$M143,$P$14:$P143,"B")</f>
        <v>50</v>
      </c>
      <c r="D157" s="11" t="s">
        <v>393</v>
      </c>
      <c r="E157" s="11">
        <v>6</v>
      </c>
      <c r="F157" s="12" t="s">
        <v>394</v>
      </c>
    </row>
    <row r="158" spans="1:6" s="4" customFormat="1" ht="13.5">
      <c r="A158" s="6"/>
      <c r="B158" s="13" t="s">
        <v>15</v>
      </c>
      <c r="C158" s="14">
        <f>_xlfn.SUMIFS($M$14:$M143,$P$14:$P143,"関連")</f>
        <v>57</v>
      </c>
      <c r="D158" s="11" t="s">
        <v>393</v>
      </c>
      <c r="E158" s="11">
        <v>4</v>
      </c>
      <c r="F158" s="12" t="s">
        <v>394</v>
      </c>
    </row>
    <row r="159" spans="1:6" s="4" customFormat="1" ht="13.5">
      <c r="A159" s="6"/>
      <c r="B159" s="6"/>
      <c r="C159" s="6"/>
      <c r="D159" s="6"/>
      <c r="E159" s="6"/>
      <c r="F159" s="6"/>
    </row>
    <row r="160" spans="2:22" ht="13.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2:22" ht="13.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2:22" ht="13.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</sheetData>
  <sheetProtection/>
  <mergeCells count="17">
    <mergeCell ref="D10:J10"/>
    <mergeCell ref="B12:H12"/>
    <mergeCell ref="I12:L12"/>
    <mergeCell ref="M12:M13"/>
    <mergeCell ref="N12:N13"/>
    <mergeCell ref="O12:O13"/>
    <mergeCell ref="M11:Q11"/>
    <mergeCell ref="B8:C8"/>
    <mergeCell ref="D8:J8"/>
    <mergeCell ref="P12:Q13"/>
    <mergeCell ref="B5:C5"/>
    <mergeCell ref="D5:J5"/>
    <mergeCell ref="B6:C6"/>
    <mergeCell ref="D6:J6"/>
    <mergeCell ref="B9:C9"/>
    <mergeCell ref="D9:J9"/>
    <mergeCell ref="B10:C10"/>
  </mergeCells>
  <conditionalFormatting sqref="C148:C153">
    <cfRule type="expression" priority="1" dxfId="6">
      <formula>C148&lt;E148</formula>
    </cfRule>
  </conditionalFormatting>
  <printOptions/>
  <pageMargins left="0.984251968503937" right="0.7874015748031497" top="0.7874015748031497" bottom="0.1968503937007874" header="0.31496062992125984" footer="0.31496062992125984"/>
  <pageSetup horizontalDpi="600" verticalDpi="600" orientation="portrait" paperSize="8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172"/>
  <sheetViews>
    <sheetView view="pageBreakPreview" zoomScale="70" zoomScaleNormal="70" zoomScaleSheetLayoutView="70" workbookViewId="0" topLeftCell="A1">
      <selection activeCell="D9" sqref="D9:J9"/>
    </sheetView>
  </sheetViews>
  <sheetFormatPr defaultColWidth="13.75390625" defaultRowHeight="12.75"/>
  <cols>
    <col min="1" max="1" width="4.125" style="1" customWidth="1"/>
    <col min="2" max="2" width="14.375" style="1" customWidth="1"/>
    <col min="3" max="8" width="5.25390625" style="1" customWidth="1"/>
    <col min="9" max="9" width="15.375" style="1" customWidth="1"/>
    <col min="10" max="10" width="11.75390625" style="1" customWidth="1"/>
    <col min="11" max="11" width="35.00390625" style="1" customWidth="1"/>
    <col min="12" max="12" width="8.375" style="1" bestFit="1" customWidth="1"/>
    <col min="13" max="13" width="10.875" style="1" customWidth="1"/>
    <col min="14" max="14" width="10.875" style="1" bestFit="1" customWidth="1"/>
    <col min="15" max="16" width="7.875" style="1" customWidth="1"/>
    <col min="17" max="17" width="50.125" style="1" bestFit="1" customWidth="1"/>
    <col min="18" max="16384" width="13.75390625" style="1" customWidth="1"/>
  </cols>
  <sheetData>
    <row r="1" spans="1:17" s="19" customFormat="1" ht="14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7" t="s">
        <v>17</v>
      </c>
    </row>
    <row r="2" spans="1:17" s="4" customFormat="1" ht="14.25">
      <c r="A2" s="204" t="s">
        <v>443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  <c r="P2" s="205"/>
      <c r="Q2" s="206"/>
    </row>
    <row r="3" spans="1:17" s="4" customFormat="1" ht="17.25">
      <c r="A3" s="203" t="s">
        <v>418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</row>
    <row r="4" s="19" customFormat="1" ht="13.5"/>
    <row r="5" spans="2:11" s="19" customFormat="1" ht="13.5" customHeight="1">
      <c r="B5" s="227" t="s">
        <v>0</v>
      </c>
      <c r="C5" s="228"/>
      <c r="D5" s="229" t="s">
        <v>147</v>
      </c>
      <c r="E5" s="230"/>
      <c r="F5" s="230"/>
      <c r="G5" s="230"/>
      <c r="H5" s="230"/>
      <c r="I5" s="230"/>
      <c r="J5" s="231"/>
      <c r="K5" s="89"/>
    </row>
    <row r="6" spans="2:11" s="19" customFormat="1" ht="14.25" customHeight="1">
      <c r="B6" s="227" t="s">
        <v>1</v>
      </c>
      <c r="C6" s="228"/>
      <c r="D6" s="229" t="s">
        <v>419</v>
      </c>
      <c r="E6" s="230"/>
      <c r="F6" s="230"/>
      <c r="G6" s="230"/>
      <c r="H6" s="230"/>
      <c r="I6" s="230"/>
      <c r="J6" s="231"/>
      <c r="K6" s="89"/>
    </row>
    <row r="7" s="19" customFormat="1" ht="13.5">
      <c r="K7" s="90"/>
    </row>
    <row r="8" spans="2:11" s="19" customFormat="1" ht="13.5" customHeight="1">
      <c r="B8" s="227" t="s">
        <v>2</v>
      </c>
      <c r="C8" s="228"/>
      <c r="D8" s="229" t="s">
        <v>20</v>
      </c>
      <c r="E8" s="230"/>
      <c r="F8" s="230"/>
      <c r="G8" s="230"/>
      <c r="H8" s="230"/>
      <c r="I8" s="230"/>
      <c r="J8" s="231"/>
      <c r="K8" s="89"/>
    </row>
    <row r="9" spans="2:11" s="19" customFormat="1" ht="13.5">
      <c r="B9" s="227" t="s">
        <v>3</v>
      </c>
      <c r="C9" s="228"/>
      <c r="D9" s="229" t="s">
        <v>77</v>
      </c>
      <c r="E9" s="230"/>
      <c r="F9" s="230"/>
      <c r="G9" s="230"/>
      <c r="H9" s="230"/>
      <c r="I9" s="230"/>
      <c r="J9" s="231"/>
      <c r="K9" s="89"/>
    </row>
    <row r="10" spans="2:11" s="19" customFormat="1" ht="13.5">
      <c r="B10" s="227" t="s">
        <v>378</v>
      </c>
      <c r="C10" s="228"/>
      <c r="D10" s="236">
        <v>2</v>
      </c>
      <c r="E10" s="237"/>
      <c r="F10" s="237"/>
      <c r="G10" s="237"/>
      <c r="H10" s="237"/>
      <c r="I10" s="237"/>
      <c r="J10" s="238"/>
      <c r="K10" s="89"/>
    </row>
    <row r="11" spans="13:17" s="19" customFormat="1" ht="13.5">
      <c r="M11" s="248" t="s">
        <v>420</v>
      </c>
      <c r="N11" s="248"/>
      <c r="O11" s="248"/>
      <c r="P11" s="248"/>
      <c r="Q11" s="248"/>
    </row>
    <row r="12" spans="2:17" s="19" customFormat="1" ht="13.5" customHeight="1">
      <c r="B12" s="239" t="s">
        <v>235</v>
      </c>
      <c r="C12" s="240"/>
      <c r="D12" s="240"/>
      <c r="E12" s="240"/>
      <c r="F12" s="240"/>
      <c r="G12" s="240"/>
      <c r="H12" s="241"/>
      <c r="I12" s="242" t="s">
        <v>4</v>
      </c>
      <c r="J12" s="240"/>
      <c r="K12" s="240"/>
      <c r="L12" s="243"/>
      <c r="M12" s="244" t="s">
        <v>5</v>
      </c>
      <c r="N12" s="244" t="s">
        <v>6</v>
      </c>
      <c r="O12" s="246" t="s">
        <v>7</v>
      </c>
      <c r="P12" s="232" t="s">
        <v>421</v>
      </c>
      <c r="Q12" s="233"/>
    </row>
    <row r="13" spans="2:17" s="19" customFormat="1" ht="13.5">
      <c r="B13" s="91" t="s">
        <v>8</v>
      </c>
      <c r="C13" s="91" t="s">
        <v>444</v>
      </c>
      <c r="D13" s="91" t="s">
        <v>422</v>
      </c>
      <c r="E13" s="91" t="s">
        <v>446</v>
      </c>
      <c r="F13" s="91" t="s">
        <v>485</v>
      </c>
      <c r="G13" s="36" t="s">
        <v>486</v>
      </c>
      <c r="H13" s="36" t="s">
        <v>449</v>
      </c>
      <c r="I13" s="93" t="s">
        <v>9</v>
      </c>
      <c r="J13" s="94" t="s">
        <v>10</v>
      </c>
      <c r="K13" s="91" t="s">
        <v>11</v>
      </c>
      <c r="L13" s="91" t="s">
        <v>12</v>
      </c>
      <c r="M13" s="245"/>
      <c r="N13" s="245"/>
      <c r="O13" s="247"/>
      <c r="P13" s="234"/>
      <c r="Q13" s="235"/>
    </row>
    <row r="14" spans="2:17" s="20" customFormat="1" ht="18" customHeight="1">
      <c r="B14" s="95" t="s">
        <v>13</v>
      </c>
      <c r="C14" s="10"/>
      <c r="D14" s="10"/>
      <c r="E14" s="10"/>
      <c r="F14" s="10" t="s">
        <v>22</v>
      </c>
      <c r="G14" s="37"/>
      <c r="H14" s="37"/>
      <c r="I14" s="38" t="s">
        <v>273</v>
      </c>
      <c r="J14" s="78"/>
      <c r="K14" s="39" t="s">
        <v>277</v>
      </c>
      <c r="L14" s="10" t="s">
        <v>64</v>
      </c>
      <c r="M14" s="10">
        <v>2</v>
      </c>
      <c r="N14" s="41" t="s">
        <v>70</v>
      </c>
      <c r="O14" s="42">
        <v>173</v>
      </c>
      <c r="P14" s="121" t="s">
        <v>425</v>
      </c>
      <c r="Q14" s="77" t="s">
        <v>238</v>
      </c>
    </row>
    <row r="15" spans="2:17" s="20" customFormat="1" ht="18" customHeight="1">
      <c r="B15" s="96"/>
      <c r="C15" s="10"/>
      <c r="D15" s="10"/>
      <c r="E15" s="10"/>
      <c r="F15" s="10" t="s">
        <v>22</v>
      </c>
      <c r="G15" s="37"/>
      <c r="H15" s="37"/>
      <c r="I15" s="38" t="s">
        <v>273</v>
      </c>
      <c r="J15" s="78"/>
      <c r="K15" s="39" t="s">
        <v>278</v>
      </c>
      <c r="L15" s="10" t="s">
        <v>64</v>
      </c>
      <c r="M15" s="10">
        <v>2</v>
      </c>
      <c r="N15" s="41" t="s">
        <v>68</v>
      </c>
      <c r="O15" s="42">
        <v>179</v>
      </c>
      <c r="P15" s="121" t="s">
        <v>425</v>
      </c>
      <c r="Q15" s="77" t="s">
        <v>238</v>
      </c>
    </row>
    <row r="16" spans="2:17" s="20" customFormat="1" ht="18" customHeight="1">
      <c r="B16" s="96"/>
      <c r="C16" s="10"/>
      <c r="D16" s="10"/>
      <c r="E16" s="10"/>
      <c r="F16" s="10" t="s">
        <v>424</v>
      </c>
      <c r="G16" s="37"/>
      <c r="H16" s="37"/>
      <c r="I16" s="38" t="s">
        <v>273</v>
      </c>
      <c r="J16" s="78"/>
      <c r="K16" s="39" t="s">
        <v>282</v>
      </c>
      <c r="L16" s="40" t="s">
        <v>64</v>
      </c>
      <c r="M16" s="10">
        <v>2</v>
      </c>
      <c r="N16" s="41" t="s">
        <v>68</v>
      </c>
      <c r="O16" s="42">
        <v>180</v>
      </c>
      <c r="P16" s="121" t="s">
        <v>425</v>
      </c>
      <c r="Q16" s="77" t="s">
        <v>238</v>
      </c>
    </row>
    <row r="17" spans="2:17" s="20" customFormat="1" ht="18" customHeight="1">
      <c r="B17" s="96"/>
      <c r="C17" s="10"/>
      <c r="D17" s="10"/>
      <c r="E17" s="10"/>
      <c r="F17" s="10" t="s">
        <v>424</v>
      </c>
      <c r="G17" s="37"/>
      <c r="H17" s="37"/>
      <c r="I17" s="38" t="s">
        <v>13</v>
      </c>
      <c r="J17" s="78"/>
      <c r="K17" s="39" t="s">
        <v>265</v>
      </c>
      <c r="L17" s="40" t="s">
        <v>64</v>
      </c>
      <c r="M17" s="10">
        <v>1</v>
      </c>
      <c r="N17" s="41" t="s">
        <v>69</v>
      </c>
      <c r="O17" s="42">
        <v>184</v>
      </c>
      <c r="P17" s="121" t="s">
        <v>426</v>
      </c>
      <c r="Q17" s="77" t="s">
        <v>248</v>
      </c>
    </row>
    <row r="18" spans="2:17" s="20" customFormat="1" ht="18" customHeight="1">
      <c r="B18" s="96"/>
      <c r="C18" s="10"/>
      <c r="D18" s="10"/>
      <c r="E18" s="10"/>
      <c r="F18" s="10" t="s">
        <v>424</v>
      </c>
      <c r="G18" s="37"/>
      <c r="H18" s="37"/>
      <c r="I18" s="38" t="s">
        <v>67</v>
      </c>
      <c r="J18" s="78"/>
      <c r="K18" s="39" t="s">
        <v>266</v>
      </c>
      <c r="L18" s="40" t="s">
        <v>64</v>
      </c>
      <c r="M18" s="10">
        <v>1</v>
      </c>
      <c r="N18" s="41" t="s">
        <v>69</v>
      </c>
      <c r="O18" s="42">
        <v>185</v>
      </c>
      <c r="P18" s="121" t="s">
        <v>426</v>
      </c>
      <c r="Q18" s="77" t="s">
        <v>488</v>
      </c>
    </row>
    <row r="19" spans="2:17" s="20" customFormat="1" ht="18" customHeight="1">
      <c r="B19" s="96"/>
      <c r="C19" s="10"/>
      <c r="D19" s="10"/>
      <c r="E19" s="10"/>
      <c r="F19" s="10" t="s">
        <v>22</v>
      </c>
      <c r="G19" s="37"/>
      <c r="H19" s="37"/>
      <c r="I19" s="38" t="s">
        <v>67</v>
      </c>
      <c r="J19" s="78"/>
      <c r="K19" s="39" t="s">
        <v>268</v>
      </c>
      <c r="L19" s="40" t="s">
        <v>64</v>
      </c>
      <c r="M19" s="10">
        <v>2</v>
      </c>
      <c r="N19" s="41" t="s">
        <v>69</v>
      </c>
      <c r="O19" s="42">
        <v>187</v>
      </c>
      <c r="P19" s="121" t="s">
        <v>426</v>
      </c>
      <c r="Q19" s="77" t="s">
        <v>269</v>
      </c>
    </row>
    <row r="20" spans="2:17" s="20" customFormat="1" ht="18" customHeight="1">
      <c r="B20" s="96"/>
      <c r="C20" s="10"/>
      <c r="D20" s="10"/>
      <c r="E20" s="10"/>
      <c r="F20" s="10" t="s">
        <v>22</v>
      </c>
      <c r="G20" s="37"/>
      <c r="H20" s="37"/>
      <c r="I20" s="38" t="s">
        <v>67</v>
      </c>
      <c r="J20" s="78"/>
      <c r="K20" s="39" t="s">
        <v>538</v>
      </c>
      <c r="L20" s="40" t="s">
        <v>64</v>
      </c>
      <c r="M20" s="10">
        <v>1</v>
      </c>
      <c r="N20" s="41" t="s">
        <v>69</v>
      </c>
      <c r="O20" s="42">
        <v>189</v>
      </c>
      <c r="P20" s="121" t="s">
        <v>426</v>
      </c>
      <c r="Q20" s="77" t="s">
        <v>272</v>
      </c>
    </row>
    <row r="21" spans="2:17" s="20" customFormat="1" ht="18" customHeight="1">
      <c r="B21" s="96"/>
      <c r="C21" s="10"/>
      <c r="D21" s="10"/>
      <c r="E21" s="10"/>
      <c r="F21" s="10" t="s">
        <v>424</v>
      </c>
      <c r="G21" s="37"/>
      <c r="H21" s="37"/>
      <c r="I21" s="38" t="s">
        <v>273</v>
      </c>
      <c r="J21" s="78"/>
      <c r="K21" s="39" t="s">
        <v>281</v>
      </c>
      <c r="L21" s="40" t="s">
        <v>64</v>
      </c>
      <c r="M21" s="10">
        <v>1</v>
      </c>
      <c r="N21" s="41" t="s">
        <v>69</v>
      </c>
      <c r="O21" s="42">
        <v>197</v>
      </c>
      <c r="P21" s="121" t="s">
        <v>425</v>
      </c>
      <c r="Q21" s="77" t="s">
        <v>238</v>
      </c>
    </row>
    <row r="22" spans="2:17" s="20" customFormat="1" ht="18" customHeight="1">
      <c r="B22" s="96"/>
      <c r="C22" s="10"/>
      <c r="D22" s="10"/>
      <c r="E22" s="10"/>
      <c r="F22" s="10" t="s">
        <v>424</v>
      </c>
      <c r="G22" s="37"/>
      <c r="H22" s="37"/>
      <c r="I22" s="38" t="s">
        <v>273</v>
      </c>
      <c r="J22" s="78"/>
      <c r="K22" s="39" t="s">
        <v>279</v>
      </c>
      <c r="L22" s="40" t="s">
        <v>64</v>
      </c>
      <c r="M22" s="10">
        <v>1</v>
      </c>
      <c r="N22" s="41" t="s">
        <v>69</v>
      </c>
      <c r="O22" s="42">
        <v>200</v>
      </c>
      <c r="P22" s="121" t="s">
        <v>425</v>
      </c>
      <c r="Q22" s="77" t="s">
        <v>238</v>
      </c>
    </row>
    <row r="23" spans="2:17" s="20" customFormat="1" ht="18" customHeight="1">
      <c r="B23" s="96"/>
      <c r="C23" s="10"/>
      <c r="D23" s="10"/>
      <c r="E23" s="10"/>
      <c r="F23" s="10" t="s">
        <v>22</v>
      </c>
      <c r="G23" s="37"/>
      <c r="H23" s="37"/>
      <c r="I23" s="38" t="s">
        <v>273</v>
      </c>
      <c r="J23" s="78"/>
      <c r="K23" s="39" t="s">
        <v>283</v>
      </c>
      <c r="L23" s="40" t="s">
        <v>64</v>
      </c>
      <c r="M23" s="10">
        <v>2</v>
      </c>
      <c r="N23" s="41" t="s">
        <v>69</v>
      </c>
      <c r="O23" s="42">
        <v>201</v>
      </c>
      <c r="P23" s="121" t="s">
        <v>425</v>
      </c>
      <c r="Q23" s="77" t="s">
        <v>238</v>
      </c>
    </row>
    <row r="24" spans="2:17" s="20" customFormat="1" ht="18" customHeight="1">
      <c r="B24" s="96"/>
      <c r="C24" s="10"/>
      <c r="D24" s="10"/>
      <c r="E24" s="10"/>
      <c r="F24" s="10" t="s">
        <v>424</v>
      </c>
      <c r="G24" s="100"/>
      <c r="H24" s="37"/>
      <c r="I24" s="38" t="s">
        <v>13</v>
      </c>
      <c r="J24" s="78"/>
      <c r="K24" s="44" t="s">
        <v>267</v>
      </c>
      <c r="L24" s="40" t="s">
        <v>64</v>
      </c>
      <c r="M24" s="10">
        <v>1</v>
      </c>
      <c r="N24" s="41" t="s">
        <v>55</v>
      </c>
      <c r="O24" s="42">
        <v>204</v>
      </c>
      <c r="P24" s="121" t="s">
        <v>426</v>
      </c>
      <c r="Q24" s="77" t="s">
        <v>488</v>
      </c>
    </row>
    <row r="25" spans="2:17" s="20" customFormat="1" ht="18" customHeight="1">
      <c r="B25" s="96"/>
      <c r="C25" s="10"/>
      <c r="D25" s="10"/>
      <c r="E25" s="10"/>
      <c r="F25" s="10" t="s">
        <v>22</v>
      </c>
      <c r="G25" s="100"/>
      <c r="H25" s="37"/>
      <c r="I25" s="38" t="s">
        <v>13</v>
      </c>
      <c r="J25" s="78"/>
      <c r="K25" s="44" t="s">
        <v>270</v>
      </c>
      <c r="L25" s="122" t="s">
        <v>64</v>
      </c>
      <c r="M25" s="78">
        <v>1</v>
      </c>
      <c r="N25" s="101" t="s">
        <v>55</v>
      </c>
      <c r="O25" s="42">
        <v>206</v>
      </c>
      <c r="P25" s="121" t="s">
        <v>426</v>
      </c>
      <c r="Q25" s="77" t="s">
        <v>269</v>
      </c>
    </row>
    <row r="26" spans="2:17" s="20" customFormat="1" ht="18" customHeight="1">
      <c r="B26" s="96"/>
      <c r="C26" s="10"/>
      <c r="D26" s="10"/>
      <c r="E26" s="10"/>
      <c r="F26" s="10" t="s">
        <v>22</v>
      </c>
      <c r="G26" s="100"/>
      <c r="H26" s="37"/>
      <c r="I26" s="38" t="s">
        <v>13</v>
      </c>
      <c r="J26" s="78"/>
      <c r="K26" s="44" t="s">
        <v>271</v>
      </c>
      <c r="L26" s="122" t="s">
        <v>64</v>
      </c>
      <c r="M26" s="78">
        <v>2</v>
      </c>
      <c r="N26" s="101" t="s">
        <v>55</v>
      </c>
      <c r="O26" s="42">
        <v>207</v>
      </c>
      <c r="P26" s="121" t="s">
        <v>426</v>
      </c>
      <c r="Q26" s="77" t="s">
        <v>489</v>
      </c>
    </row>
    <row r="27" spans="2:17" s="20" customFormat="1" ht="18" customHeight="1">
      <c r="B27" s="96"/>
      <c r="C27" s="10"/>
      <c r="D27" s="10"/>
      <c r="E27" s="10"/>
      <c r="F27" s="10" t="s">
        <v>424</v>
      </c>
      <c r="G27" s="100"/>
      <c r="H27" s="37"/>
      <c r="I27" s="38" t="s">
        <v>273</v>
      </c>
      <c r="J27" s="78"/>
      <c r="K27" s="44" t="s">
        <v>274</v>
      </c>
      <c r="L27" s="78" t="s">
        <v>58</v>
      </c>
      <c r="M27" s="78">
        <v>1</v>
      </c>
      <c r="N27" s="101" t="s">
        <v>55</v>
      </c>
      <c r="O27" s="42">
        <v>209</v>
      </c>
      <c r="P27" s="121" t="s">
        <v>426</v>
      </c>
      <c r="Q27" s="77" t="s">
        <v>245</v>
      </c>
    </row>
    <row r="28" spans="2:17" s="20" customFormat="1" ht="18" customHeight="1">
      <c r="B28" s="96"/>
      <c r="C28" s="10"/>
      <c r="D28" s="10"/>
      <c r="E28" s="10"/>
      <c r="F28" s="10" t="s">
        <v>22</v>
      </c>
      <c r="G28" s="100"/>
      <c r="H28" s="37"/>
      <c r="I28" s="38" t="s">
        <v>67</v>
      </c>
      <c r="J28" s="78"/>
      <c r="K28" s="44" t="s">
        <v>280</v>
      </c>
      <c r="L28" s="122" t="s">
        <v>58</v>
      </c>
      <c r="M28" s="78">
        <v>3</v>
      </c>
      <c r="N28" s="101" t="s">
        <v>55</v>
      </c>
      <c r="O28" s="42">
        <v>221</v>
      </c>
      <c r="P28" s="121" t="s">
        <v>425</v>
      </c>
      <c r="Q28" s="77" t="s">
        <v>238</v>
      </c>
    </row>
    <row r="29" spans="2:17" s="20" customFormat="1" ht="18" customHeight="1">
      <c r="B29" s="96"/>
      <c r="C29" s="10"/>
      <c r="D29" s="10"/>
      <c r="E29" s="10"/>
      <c r="F29" s="10" t="s">
        <v>22</v>
      </c>
      <c r="G29" s="102"/>
      <c r="H29" s="79"/>
      <c r="I29" s="38" t="s">
        <v>67</v>
      </c>
      <c r="J29" s="75"/>
      <c r="K29" s="54" t="s">
        <v>284</v>
      </c>
      <c r="L29" s="55" t="s">
        <v>58</v>
      </c>
      <c r="M29" s="75">
        <v>2</v>
      </c>
      <c r="N29" s="76" t="s">
        <v>55</v>
      </c>
      <c r="O29" s="52">
        <v>222</v>
      </c>
      <c r="P29" s="121" t="s">
        <v>425</v>
      </c>
      <c r="Q29" s="77" t="s">
        <v>238</v>
      </c>
    </row>
    <row r="30" spans="2:17" s="20" customFormat="1" ht="18" customHeight="1">
      <c r="B30" s="96"/>
      <c r="C30" s="10"/>
      <c r="D30" s="10"/>
      <c r="E30" s="10"/>
      <c r="F30" s="10" t="s">
        <v>22</v>
      </c>
      <c r="G30" s="102"/>
      <c r="H30" s="79"/>
      <c r="I30" s="38" t="s">
        <v>67</v>
      </c>
      <c r="J30" s="75"/>
      <c r="K30" s="54" t="s">
        <v>285</v>
      </c>
      <c r="L30" s="55" t="s">
        <v>58</v>
      </c>
      <c r="M30" s="75">
        <v>1</v>
      </c>
      <c r="N30" s="76" t="s">
        <v>55</v>
      </c>
      <c r="O30" s="52">
        <v>223</v>
      </c>
      <c r="P30" s="121" t="s">
        <v>425</v>
      </c>
      <c r="Q30" s="77" t="s">
        <v>238</v>
      </c>
    </row>
    <row r="31" spans="2:17" s="20" customFormat="1" ht="18" customHeight="1">
      <c r="B31" s="96"/>
      <c r="C31" s="10"/>
      <c r="D31" s="10"/>
      <c r="E31" s="10"/>
      <c r="F31" s="10" t="s">
        <v>22</v>
      </c>
      <c r="G31" s="37"/>
      <c r="H31" s="37"/>
      <c r="I31" s="38" t="s">
        <v>67</v>
      </c>
      <c r="J31" s="78"/>
      <c r="K31" s="45" t="s">
        <v>479</v>
      </c>
      <c r="L31" s="55" t="s">
        <v>72</v>
      </c>
      <c r="M31" s="10">
        <v>1</v>
      </c>
      <c r="N31" s="41" t="s">
        <v>55</v>
      </c>
      <c r="O31" s="42">
        <v>224</v>
      </c>
      <c r="P31" s="121" t="s">
        <v>425</v>
      </c>
      <c r="Q31" s="77" t="s">
        <v>238</v>
      </c>
    </row>
    <row r="32" spans="2:17" s="20" customFormat="1" ht="18" customHeight="1">
      <c r="B32" s="96"/>
      <c r="C32" s="10"/>
      <c r="D32" s="10"/>
      <c r="E32" s="10"/>
      <c r="F32" s="10" t="s">
        <v>22</v>
      </c>
      <c r="G32" s="102"/>
      <c r="H32" s="79"/>
      <c r="I32" s="103" t="s">
        <v>67</v>
      </c>
      <c r="J32" s="75"/>
      <c r="K32" s="72" t="s">
        <v>480</v>
      </c>
      <c r="L32" s="55" t="s">
        <v>72</v>
      </c>
      <c r="M32" s="75">
        <v>2</v>
      </c>
      <c r="N32" s="76" t="s">
        <v>55</v>
      </c>
      <c r="O32" s="52">
        <v>225</v>
      </c>
      <c r="P32" s="121" t="s">
        <v>425</v>
      </c>
      <c r="Q32" s="77" t="s">
        <v>238</v>
      </c>
    </row>
    <row r="33" spans="2:17" s="20" customFormat="1" ht="18" customHeight="1">
      <c r="B33" s="96"/>
      <c r="C33" s="10"/>
      <c r="D33" s="10"/>
      <c r="E33" s="10"/>
      <c r="F33" s="10" t="s">
        <v>22</v>
      </c>
      <c r="G33" s="37"/>
      <c r="H33" s="37"/>
      <c r="I33" s="38" t="s">
        <v>67</v>
      </c>
      <c r="J33" s="78"/>
      <c r="K33" s="39" t="s">
        <v>85</v>
      </c>
      <c r="L33" s="55" t="s">
        <v>58</v>
      </c>
      <c r="M33" s="10">
        <v>8</v>
      </c>
      <c r="N33" s="41" t="s">
        <v>86</v>
      </c>
      <c r="O33" s="42">
        <v>226</v>
      </c>
      <c r="P33" s="121" t="s">
        <v>425</v>
      </c>
      <c r="Q33" s="77" t="s">
        <v>238</v>
      </c>
    </row>
    <row r="34" spans="2:17" s="20" customFormat="1" ht="18" customHeight="1">
      <c r="B34" s="96"/>
      <c r="C34" s="10"/>
      <c r="D34" s="10"/>
      <c r="E34" s="10"/>
      <c r="F34" s="10" t="s">
        <v>424</v>
      </c>
      <c r="G34" s="100"/>
      <c r="H34" s="37"/>
      <c r="I34" s="38" t="s">
        <v>13</v>
      </c>
      <c r="J34" s="78"/>
      <c r="K34" s="44" t="s">
        <v>275</v>
      </c>
      <c r="L34" s="10" t="s">
        <v>58</v>
      </c>
      <c r="M34" s="10">
        <v>2</v>
      </c>
      <c r="N34" s="41" t="s">
        <v>57</v>
      </c>
      <c r="O34" s="42">
        <v>231</v>
      </c>
      <c r="P34" s="121" t="s">
        <v>426</v>
      </c>
      <c r="Q34" s="77" t="s">
        <v>245</v>
      </c>
    </row>
    <row r="35" spans="2:17" s="20" customFormat="1" ht="18" customHeight="1">
      <c r="B35" s="96"/>
      <c r="C35" s="10"/>
      <c r="D35" s="10"/>
      <c r="E35" s="10"/>
      <c r="F35" s="10" t="s">
        <v>428</v>
      </c>
      <c r="G35" s="100"/>
      <c r="H35" s="37"/>
      <c r="I35" s="38" t="s">
        <v>13</v>
      </c>
      <c r="J35" s="78"/>
      <c r="K35" s="44" t="s">
        <v>276</v>
      </c>
      <c r="L35" s="10" t="s">
        <v>58</v>
      </c>
      <c r="M35" s="10">
        <v>2</v>
      </c>
      <c r="N35" s="41" t="s">
        <v>57</v>
      </c>
      <c r="O35" s="42">
        <v>233</v>
      </c>
      <c r="P35" s="121" t="s">
        <v>426</v>
      </c>
      <c r="Q35" s="77" t="s">
        <v>243</v>
      </c>
    </row>
    <row r="36" spans="2:17" s="20" customFormat="1" ht="18" customHeight="1">
      <c r="B36" s="96"/>
      <c r="C36" s="10"/>
      <c r="D36" s="10"/>
      <c r="E36" s="10"/>
      <c r="F36" s="10" t="s">
        <v>22</v>
      </c>
      <c r="G36" s="100"/>
      <c r="H36" s="37"/>
      <c r="I36" s="38" t="s">
        <v>13</v>
      </c>
      <c r="J36" s="78"/>
      <c r="K36" s="44" t="s">
        <v>286</v>
      </c>
      <c r="L36" s="40" t="s">
        <v>82</v>
      </c>
      <c r="M36" s="10">
        <v>1</v>
      </c>
      <c r="N36" s="41" t="s">
        <v>57</v>
      </c>
      <c r="O36" s="42">
        <v>245</v>
      </c>
      <c r="P36" s="121" t="s">
        <v>426</v>
      </c>
      <c r="Q36" s="77" t="s">
        <v>491</v>
      </c>
    </row>
    <row r="37" spans="2:17" s="20" customFormat="1" ht="18" customHeight="1">
      <c r="B37" s="96"/>
      <c r="C37" s="10" t="s">
        <v>428</v>
      </c>
      <c r="D37" s="10" t="s">
        <v>428</v>
      </c>
      <c r="E37" s="10" t="s">
        <v>428</v>
      </c>
      <c r="F37" s="10" t="s">
        <v>428</v>
      </c>
      <c r="G37" s="37"/>
      <c r="H37" s="37"/>
      <c r="I37" s="38" t="s">
        <v>13</v>
      </c>
      <c r="J37" s="78"/>
      <c r="K37" s="45" t="s">
        <v>21</v>
      </c>
      <c r="L37" s="75" t="s">
        <v>78</v>
      </c>
      <c r="M37" s="10">
        <v>6</v>
      </c>
      <c r="N37" s="41" t="s">
        <v>79</v>
      </c>
      <c r="O37" s="42">
        <v>469</v>
      </c>
      <c r="P37" s="121" t="s">
        <v>425</v>
      </c>
      <c r="Q37" s="77" t="s">
        <v>238</v>
      </c>
    </row>
    <row r="38" spans="2:17" s="20" customFormat="1" ht="18" customHeight="1">
      <c r="B38" s="96"/>
      <c r="C38" s="10" t="s">
        <v>428</v>
      </c>
      <c r="D38" s="10" t="s">
        <v>428</v>
      </c>
      <c r="E38" s="10" t="s">
        <v>428</v>
      </c>
      <c r="F38" s="70" t="s">
        <v>428</v>
      </c>
      <c r="G38" s="102"/>
      <c r="H38" s="79"/>
      <c r="I38" s="103" t="s">
        <v>13</v>
      </c>
      <c r="J38" s="75"/>
      <c r="K38" s="54" t="s">
        <v>237</v>
      </c>
      <c r="L38" s="75" t="s">
        <v>78</v>
      </c>
      <c r="M38" s="75">
        <v>2</v>
      </c>
      <c r="N38" s="76" t="s">
        <v>79</v>
      </c>
      <c r="O38" s="52">
        <v>470</v>
      </c>
      <c r="P38" s="121" t="s">
        <v>425</v>
      </c>
      <c r="Q38" s="77" t="s">
        <v>238</v>
      </c>
    </row>
    <row r="39" spans="2:17" s="20" customFormat="1" ht="18" customHeight="1">
      <c r="B39" s="96"/>
      <c r="C39" s="10" t="s">
        <v>428</v>
      </c>
      <c r="D39" s="10" t="s">
        <v>428</v>
      </c>
      <c r="E39" s="10" t="s">
        <v>428</v>
      </c>
      <c r="F39" s="10" t="s">
        <v>428</v>
      </c>
      <c r="G39" s="37"/>
      <c r="H39" s="37"/>
      <c r="I39" s="38" t="s">
        <v>13</v>
      </c>
      <c r="J39" s="78"/>
      <c r="K39" s="39" t="s">
        <v>239</v>
      </c>
      <c r="L39" s="10" t="s">
        <v>78</v>
      </c>
      <c r="M39" s="10">
        <v>2</v>
      </c>
      <c r="N39" s="41" t="s">
        <v>79</v>
      </c>
      <c r="O39" s="42">
        <v>471</v>
      </c>
      <c r="P39" s="121" t="s">
        <v>425</v>
      </c>
      <c r="Q39" s="77" t="s">
        <v>238</v>
      </c>
    </row>
    <row r="40" spans="2:17" s="20" customFormat="1" ht="18" customHeight="1">
      <c r="B40" s="96"/>
      <c r="C40" s="10" t="s">
        <v>428</v>
      </c>
      <c r="D40" s="10" t="s">
        <v>428</v>
      </c>
      <c r="E40" s="10" t="s">
        <v>428</v>
      </c>
      <c r="F40" s="10" t="s">
        <v>428</v>
      </c>
      <c r="G40" s="37"/>
      <c r="H40" s="37"/>
      <c r="I40" s="38" t="s">
        <v>13</v>
      </c>
      <c r="J40" s="78"/>
      <c r="K40" s="39" t="s">
        <v>81</v>
      </c>
      <c r="L40" s="10" t="s">
        <v>78</v>
      </c>
      <c r="M40" s="10">
        <v>2</v>
      </c>
      <c r="N40" s="47" t="s">
        <v>79</v>
      </c>
      <c r="O40" s="42">
        <v>474</v>
      </c>
      <c r="P40" s="121" t="s">
        <v>425</v>
      </c>
      <c r="Q40" s="77" t="s">
        <v>238</v>
      </c>
    </row>
    <row r="41" spans="2:17" s="20" customFormat="1" ht="18" customHeight="1">
      <c r="B41" s="96"/>
      <c r="C41" s="10" t="s">
        <v>22</v>
      </c>
      <c r="D41" s="10" t="s">
        <v>22</v>
      </c>
      <c r="E41" s="10" t="s">
        <v>22</v>
      </c>
      <c r="F41" s="10" t="s">
        <v>22</v>
      </c>
      <c r="G41" s="37"/>
      <c r="H41" s="37"/>
      <c r="I41" s="38" t="s">
        <v>13</v>
      </c>
      <c r="J41" s="78"/>
      <c r="K41" s="39" t="s">
        <v>241</v>
      </c>
      <c r="L41" s="40" t="s">
        <v>82</v>
      </c>
      <c r="M41" s="10">
        <v>2</v>
      </c>
      <c r="N41" s="47" t="s">
        <v>79</v>
      </c>
      <c r="O41" s="42">
        <v>489</v>
      </c>
      <c r="P41" s="121" t="s">
        <v>426</v>
      </c>
      <c r="Q41" s="77" t="s">
        <v>243</v>
      </c>
    </row>
    <row r="42" spans="2:17" s="20" customFormat="1" ht="18" customHeight="1">
      <c r="B42" s="96"/>
      <c r="C42" s="10" t="s">
        <v>22</v>
      </c>
      <c r="D42" s="10" t="s">
        <v>22</v>
      </c>
      <c r="E42" s="10" t="s">
        <v>22</v>
      </c>
      <c r="F42" s="10" t="s">
        <v>22</v>
      </c>
      <c r="G42" s="37"/>
      <c r="H42" s="79"/>
      <c r="I42" s="38" t="s">
        <v>13</v>
      </c>
      <c r="J42" s="78"/>
      <c r="K42" s="39" t="s">
        <v>244</v>
      </c>
      <c r="L42" s="40" t="s">
        <v>82</v>
      </c>
      <c r="M42" s="10">
        <v>2</v>
      </c>
      <c r="N42" s="47" t="s">
        <v>79</v>
      </c>
      <c r="O42" s="52">
        <v>490</v>
      </c>
      <c r="P42" s="121" t="s">
        <v>426</v>
      </c>
      <c r="Q42" s="77" t="s">
        <v>245</v>
      </c>
    </row>
    <row r="43" spans="2:17" s="20" customFormat="1" ht="18" customHeight="1">
      <c r="B43" s="96"/>
      <c r="C43" s="10" t="s">
        <v>428</v>
      </c>
      <c r="D43" s="10" t="s">
        <v>428</v>
      </c>
      <c r="E43" s="10" t="s">
        <v>428</v>
      </c>
      <c r="F43" s="10" t="s">
        <v>428</v>
      </c>
      <c r="G43" s="37"/>
      <c r="H43" s="79"/>
      <c r="I43" s="38" t="s">
        <v>13</v>
      </c>
      <c r="J43" s="78"/>
      <c r="K43" s="39" t="s">
        <v>240</v>
      </c>
      <c r="L43" s="10" t="s">
        <v>78</v>
      </c>
      <c r="M43" s="10">
        <v>2</v>
      </c>
      <c r="N43" s="47" t="s">
        <v>80</v>
      </c>
      <c r="O43" s="52">
        <v>472</v>
      </c>
      <c r="P43" s="121" t="s">
        <v>425</v>
      </c>
      <c r="Q43" s="77" t="s">
        <v>238</v>
      </c>
    </row>
    <row r="44" spans="2:17" s="20" customFormat="1" ht="18" customHeight="1">
      <c r="B44" s="96"/>
      <c r="C44" s="10" t="s">
        <v>22</v>
      </c>
      <c r="D44" s="10" t="s">
        <v>22</v>
      </c>
      <c r="E44" s="10" t="s">
        <v>22</v>
      </c>
      <c r="F44" s="10" t="s">
        <v>22</v>
      </c>
      <c r="G44" s="37"/>
      <c r="H44" s="79"/>
      <c r="I44" s="38" t="s">
        <v>261</v>
      </c>
      <c r="J44" s="78"/>
      <c r="K44" s="39" t="s">
        <v>83</v>
      </c>
      <c r="L44" s="40" t="s">
        <v>262</v>
      </c>
      <c r="M44" s="10">
        <v>2</v>
      </c>
      <c r="N44" s="41" t="s">
        <v>263</v>
      </c>
      <c r="O44" s="52">
        <v>1</v>
      </c>
      <c r="P44" s="121" t="s">
        <v>426</v>
      </c>
      <c r="Q44" s="77" t="s">
        <v>260</v>
      </c>
    </row>
    <row r="45" spans="2:17" s="20" customFormat="1" ht="18" customHeight="1">
      <c r="B45" s="96"/>
      <c r="C45" s="10" t="s">
        <v>22</v>
      </c>
      <c r="D45" s="10" t="s">
        <v>22</v>
      </c>
      <c r="E45" s="10" t="s">
        <v>22</v>
      </c>
      <c r="F45" s="10" t="s">
        <v>22</v>
      </c>
      <c r="G45" s="100"/>
      <c r="H45" s="37"/>
      <c r="I45" s="38" t="s">
        <v>261</v>
      </c>
      <c r="J45" s="78"/>
      <c r="K45" s="44" t="s">
        <v>437</v>
      </c>
      <c r="L45" s="122" t="s">
        <v>262</v>
      </c>
      <c r="M45" s="78">
        <v>2</v>
      </c>
      <c r="N45" s="101" t="s">
        <v>263</v>
      </c>
      <c r="O45" s="42" t="s">
        <v>438</v>
      </c>
      <c r="P45" s="121" t="s">
        <v>426</v>
      </c>
      <c r="Q45" s="77" t="s">
        <v>245</v>
      </c>
    </row>
    <row r="46" spans="2:17" s="20" customFormat="1" ht="18" customHeight="1">
      <c r="B46" s="96"/>
      <c r="C46" s="10" t="s">
        <v>22</v>
      </c>
      <c r="D46" s="10" t="s">
        <v>22</v>
      </c>
      <c r="E46" s="10" t="s">
        <v>22</v>
      </c>
      <c r="F46" s="10" t="s">
        <v>22</v>
      </c>
      <c r="G46" s="37"/>
      <c r="H46" s="79"/>
      <c r="I46" s="38" t="s">
        <v>261</v>
      </c>
      <c r="J46" s="78"/>
      <c r="K46" s="39" t="s">
        <v>84</v>
      </c>
      <c r="L46" s="40" t="s">
        <v>262</v>
      </c>
      <c r="M46" s="10">
        <v>2</v>
      </c>
      <c r="N46" s="41" t="s">
        <v>263</v>
      </c>
      <c r="O46" s="52">
        <v>3</v>
      </c>
      <c r="P46" s="121" t="s">
        <v>426</v>
      </c>
      <c r="Q46" s="77" t="s">
        <v>264</v>
      </c>
    </row>
    <row r="47" spans="2:17" s="20" customFormat="1" ht="18" customHeight="1">
      <c r="B47" s="96"/>
      <c r="C47" s="10" t="s">
        <v>22</v>
      </c>
      <c r="D47" s="10" t="s">
        <v>22</v>
      </c>
      <c r="E47" s="10" t="s">
        <v>22</v>
      </c>
      <c r="F47" s="10" t="s">
        <v>22</v>
      </c>
      <c r="G47" s="37"/>
      <c r="H47" s="79"/>
      <c r="I47" s="38" t="s">
        <v>13</v>
      </c>
      <c r="J47" s="78"/>
      <c r="K47" s="39" t="s">
        <v>246</v>
      </c>
      <c r="L47" s="40" t="s">
        <v>82</v>
      </c>
      <c r="M47" s="10">
        <v>2</v>
      </c>
      <c r="N47" s="41" t="s">
        <v>80</v>
      </c>
      <c r="O47" s="52">
        <v>491</v>
      </c>
      <c r="P47" s="121" t="s">
        <v>426</v>
      </c>
      <c r="Q47" s="77" t="s">
        <v>243</v>
      </c>
    </row>
    <row r="48" spans="2:17" s="20" customFormat="1" ht="18" customHeight="1">
      <c r="B48" s="96"/>
      <c r="C48" s="10" t="s">
        <v>22</v>
      </c>
      <c r="D48" s="10" t="s">
        <v>22</v>
      </c>
      <c r="E48" s="10" t="s">
        <v>22</v>
      </c>
      <c r="F48" s="70" t="s">
        <v>22</v>
      </c>
      <c r="G48" s="102"/>
      <c r="H48" s="79"/>
      <c r="I48" s="103" t="s">
        <v>13</v>
      </c>
      <c r="J48" s="75"/>
      <c r="K48" s="54" t="s">
        <v>247</v>
      </c>
      <c r="L48" s="55" t="s">
        <v>82</v>
      </c>
      <c r="M48" s="75">
        <v>2</v>
      </c>
      <c r="N48" s="76" t="s">
        <v>80</v>
      </c>
      <c r="O48" s="52">
        <v>492</v>
      </c>
      <c r="P48" s="121" t="s">
        <v>426</v>
      </c>
      <c r="Q48" s="77" t="s">
        <v>248</v>
      </c>
    </row>
    <row r="49" spans="2:17" s="20" customFormat="1" ht="18" customHeight="1">
      <c r="B49" s="96"/>
      <c r="C49" s="10" t="s">
        <v>22</v>
      </c>
      <c r="D49" s="10" t="s">
        <v>22</v>
      </c>
      <c r="E49" s="10" t="s">
        <v>22</v>
      </c>
      <c r="F49" s="70" t="s">
        <v>22</v>
      </c>
      <c r="G49" s="102"/>
      <c r="H49" s="79"/>
      <c r="I49" s="103" t="s">
        <v>13</v>
      </c>
      <c r="J49" s="75"/>
      <c r="K49" s="54" t="s">
        <v>249</v>
      </c>
      <c r="L49" s="55" t="s">
        <v>82</v>
      </c>
      <c r="M49" s="75">
        <v>2</v>
      </c>
      <c r="N49" s="76" t="s">
        <v>80</v>
      </c>
      <c r="O49" s="52">
        <v>493</v>
      </c>
      <c r="P49" s="121" t="s">
        <v>426</v>
      </c>
      <c r="Q49" s="77" t="s">
        <v>250</v>
      </c>
    </row>
    <row r="50" spans="2:17" s="20" customFormat="1" ht="18" customHeight="1">
      <c r="B50" s="96"/>
      <c r="C50" s="10" t="s">
        <v>22</v>
      </c>
      <c r="D50" s="10" t="s">
        <v>22</v>
      </c>
      <c r="E50" s="10" t="s">
        <v>22</v>
      </c>
      <c r="F50" s="70" t="s">
        <v>22</v>
      </c>
      <c r="G50" s="102"/>
      <c r="H50" s="79"/>
      <c r="I50" s="103" t="s">
        <v>13</v>
      </c>
      <c r="J50" s="75"/>
      <c r="K50" s="54" t="s">
        <v>251</v>
      </c>
      <c r="L50" s="55" t="s">
        <v>82</v>
      </c>
      <c r="M50" s="75">
        <v>2</v>
      </c>
      <c r="N50" s="76" t="s">
        <v>433</v>
      </c>
      <c r="O50" s="52" t="s">
        <v>252</v>
      </c>
      <c r="P50" s="121" t="s">
        <v>426</v>
      </c>
      <c r="Q50" s="77" t="s">
        <v>253</v>
      </c>
    </row>
    <row r="51" spans="2:17" s="20" customFormat="1" ht="18" customHeight="1">
      <c r="B51" s="97"/>
      <c r="C51" s="10" t="s">
        <v>22</v>
      </c>
      <c r="D51" s="10" t="s">
        <v>22</v>
      </c>
      <c r="E51" s="10" t="s">
        <v>22</v>
      </c>
      <c r="F51" s="70" t="s">
        <v>22</v>
      </c>
      <c r="G51" s="100"/>
      <c r="H51" s="37"/>
      <c r="I51" s="38" t="s">
        <v>13</v>
      </c>
      <c r="J51" s="78"/>
      <c r="K51" s="44" t="s">
        <v>434</v>
      </c>
      <c r="L51" s="122" t="s">
        <v>82</v>
      </c>
      <c r="M51" s="78">
        <v>2</v>
      </c>
      <c r="N51" s="76" t="s">
        <v>433</v>
      </c>
      <c r="O51" s="52" t="s">
        <v>254</v>
      </c>
      <c r="P51" s="121" t="s">
        <v>426</v>
      </c>
      <c r="Q51" s="77" t="s">
        <v>255</v>
      </c>
    </row>
    <row r="52" spans="2:17" s="20" customFormat="1" ht="18" customHeight="1">
      <c r="B52" s="97"/>
      <c r="C52" s="10" t="s">
        <v>22</v>
      </c>
      <c r="D52" s="10" t="s">
        <v>22</v>
      </c>
      <c r="E52" s="10" t="s">
        <v>22</v>
      </c>
      <c r="F52" s="70" t="s">
        <v>22</v>
      </c>
      <c r="G52" s="102"/>
      <c r="H52" s="79"/>
      <c r="I52" s="103" t="s">
        <v>13</v>
      </c>
      <c r="J52" s="75"/>
      <c r="K52" s="54" t="s">
        <v>256</v>
      </c>
      <c r="L52" s="55" t="s">
        <v>82</v>
      </c>
      <c r="M52" s="75">
        <v>2</v>
      </c>
      <c r="N52" s="76" t="s">
        <v>433</v>
      </c>
      <c r="O52" s="52" t="s">
        <v>257</v>
      </c>
      <c r="P52" s="121" t="s">
        <v>426</v>
      </c>
      <c r="Q52" s="77" t="s">
        <v>243</v>
      </c>
    </row>
    <row r="53" spans="2:17" s="20" customFormat="1" ht="18" customHeight="1">
      <c r="B53" s="97"/>
      <c r="C53" s="10" t="s">
        <v>22</v>
      </c>
      <c r="D53" s="10" t="s">
        <v>22</v>
      </c>
      <c r="E53" s="10" t="s">
        <v>22</v>
      </c>
      <c r="F53" s="10" t="s">
        <v>22</v>
      </c>
      <c r="G53" s="37"/>
      <c r="H53" s="37"/>
      <c r="I53" s="38" t="s">
        <v>13</v>
      </c>
      <c r="J53" s="78"/>
      <c r="K53" s="39" t="s">
        <v>258</v>
      </c>
      <c r="L53" s="40" t="s">
        <v>82</v>
      </c>
      <c r="M53" s="10">
        <v>2</v>
      </c>
      <c r="N53" s="76" t="s">
        <v>433</v>
      </c>
      <c r="O53" s="42" t="s">
        <v>259</v>
      </c>
      <c r="P53" s="121" t="s">
        <v>426</v>
      </c>
      <c r="Q53" s="77" t="s">
        <v>260</v>
      </c>
    </row>
    <row r="54" spans="2:17" s="19" customFormat="1" ht="18" customHeight="1" thickBot="1">
      <c r="B54" s="104" t="s">
        <v>14</v>
      </c>
      <c r="C54" s="57">
        <f>_xlfn.SUMIFS(M14:M53,C14:C53,"○")</f>
        <v>38</v>
      </c>
      <c r="D54" s="57">
        <f>_xlfn.SUMIFS(M14:M53,D14:D53,"○")</f>
        <v>38</v>
      </c>
      <c r="E54" s="57">
        <f>_xlfn.SUMIFS(M14:M53,E14:E53,"○")</f>
        <v>38</v>
      </c>
      <c r="F54" s="57">
        <f>_xlfn.SUMIFS(M14:M53,F14:F53,"○")</f>
        <v>80</v>
      </c>
      <c r="G54" s="57">
        <f>_xlfn.SUMIFS(M14:M53,G14:G53,"○")</f>
        <v>0</v>
      </c>
      <c r="H54" s="57">
        <f>_xlfn.SUMIFS(M14:M53,H14:H53,"○")</f>
        <v>0</v>
      </c>
      <c r="I54" s="105"/>
      <c r="J54" s="92"/>
      <c r="K54" s="56"/>
      <c r="L54" s="57"/>
      <c r="M54" s="57"/>
      <c r="N54" s="58"/>
      <c r="O54" s="59"/>
      <c r="P54" s="60"/>
      <c r="Q54" s="61"/>
    </row>
    <row r="55" spans="2:17" s="20" customFormat="1" ht="18" customHeight="1" thickTop="1">
      <c r="B55" s="106" t="s">
        <v>15</v>
      </c>
      <c r="C55" s="64"/>
      <c r="D55" s="64"/>
      <c r="E55" s="64"/>
      <c r="F55" s="64" t="s">
        <v>22</v>
      </c>
      <c r="G55" s="107" t="s">
        <v>22</v>
      </c>
      <c r="H55" s="107"/>
      <c r="I55" s="108" t="s">
        <v>301</v>
      </c>
      <c r="J55" s="109"/>
      <c r="K55" s="86" t="s">
        <v>302</v>
      </c>
      <c r="L55" s="64" t="s">
        <v>303</v>
      </c>
      <c r="M55" s="64">
        <v>2</v>
      </c>
      <c r="N55" s="65" t="s">
        <v>304</v>
      </c>
      <c r="O55" s="66">
        <v>175</v>
      </c>
      <c r="P55" s="67" t="s">
        <v>396</v>
      </c>
      <c r="Q55" s="68" t="s">
        <v>18</v>
      </c>
    </row>
    <row r="56" spans="2:17" s="20" customFormat="1" ht="18" customHeight="1">
      <c r="B56" s="96"/>
      <c r="C56" s="70"/>
      <c r="D56" s="70"/>
      <c r="E56" s="70"/>
      <c r="F56" s="70" t="s">
        <v>424</v>
      </c>
      <c r="G56" s="79" t="s">
        <v>22</v>
      </c>
      <c r="H56" s="79"/>
      <c r="I56" s="103" t="s">
        <v>273</v>
      </c>
      <c r="J56" s="75"/>
      <c r="K56" s="69" t="s">
        <v>305</v>
      </c>
      <c r="L56" s="70" t="s">
        <v>64</v>
      </c>
      <c r="M56" s="70">
        <v>1</v>
      </c>
      <c r="N56" s="47" t="s">
        <v>68</v>
      </c>
      <c r="O56" s="52">
        <v>177</v>
      </c>
      <c r="P56" s="71" t="s">
        <v>396</v>
      </c>
      <c r="Q56" s="77" t="s">
        <v>90</v>
      </c>
    </row>
    <row r="57" spans="2:17" s="20" customFormat="1" ht="18" customHeight="1">
      <c r="B57" s="96"/>
      <c r="C57" s="70"/>
      <c r="D57" s="70"/>
      <c r="E57" s="70"/>
      <c r="F57" s="70" t="s">
        <v>424</v>
      </c>
      <c r="G57" s="79" t="s">
        <v>22</v>
      </c>
      <c r="H57" s="79"/>
      <c r="I57" s="103" t="s">
        <v>273</v>
      </c>
      <c r="J57" s="75"/>
      <c r="K57" s="69" t="s">
        <v>294</v>
      </c>
      <c r="L57" s="70" t="s">
        <v>64</v>
      </c>
      <c r="M57" s="70">
        <v>1</v>
      </c>
      <c r="N57" s="47" t="s">
        <v>69</v>
      </c>
      <c r="O57" s="52">
        <v>182</v>
      </c>
      <c r="P57" s="71" t="s">
        <v>396</v>
      </c>
      <c r="Q57" s="77" t="s">
        <v>74</v>
      </c>
    </row>
    <row r="58" spans="2:17" s="20" customFormat="1" ht="18" customHeight="1">
      <c r="B58" s="96"/>
      <c r="C58" s="70"/>
      <c r="D58" s="70"/>
      <c r="E58" s="70"/>
      <c r="F58" s="70" t="s">
        <v>424</v>
      </c>
      <c r="G58" s="79" t="s">
        <v>22</v>
      </c>
      <c r="H58" s="79" t="s">
        <v>424</v>
      </c>
      <c r="I58" s="103" t="s">
        <v>295</v>
      </c>
      <c r="J58" s="75"/>
      <c r="K58" s="69" t="s">
        <v>296</v>
      </c>
      <c r="L58" s="70" t="s">
        <v>78</v>
      </c>
      <c r="M58" s="70">
        <v>1</v>
      </c>
      <c r="N58" s="47" t="s">
        <v>69</v>
      </c>
      <c r="O58" s="52">
        <v>183</v>
      </c>
      <c r="P58" s="71" t="s">
        <v>396</v>
      </c>
      <c r="Q58" s="77" t="s">
        <v>74</v>
      </c>
    </row>
    <row r="59" spans="2:17" s="20" customFormat="1" ht="18" customHeight="1">
      <c r="B59" s="96"/>
      <c r="C59" s="70"/>
      <c r="D59" s="70"/>
      <c r="E59" s="70"/>
      <c r="F59" s="70" t="s">
        <v>424</v>
      </c>
      <c r="G59" s="79" t="s">
        <v>22</v>
      </c>
      <c r="H59" s="79"/>
      <c r="I59" s="103" t="s">
        <v>452</v>
      </c>
      <c r="J59" s="75"/>
      <c r="K59" s="69" t="s">
        <v>306</v>
      </c>
      <c r="L59" s="70" t="s">
        <v>64</v>
      </c>
      <c r="M59" s="70">
        <v>1</v>
      </c>
      <c r="N59" s="47" t="s">
        <v>69</v>
      </c>
      <c r="O59" s="52">
        <v>191</v>
      </c>
      <c r="P59" s="71" t="s">
        <v>396</v>
      </c>
      <c r="Q59" s="77" t="s">
        <v>90</v>
      </c>
    </row>
    <row r="60" spans="2:17" s="20" customFormat="1" ht="18" customHeight="1">
      <c r="B60" s="96"/>
      <c r="C60" s="70"/>
      <c r="D60" s="70"/>
      <c r="E60" s="70"/>
      <c r="F60" s="70" t="s">
        <v>424</v>
      </c>
      <c r="G60" s="79" t="s">
        <v>22</v>
      </c>
      <c r="H60" s="79"/>
      <c r="I60" s="103" t="s">
        <v>273</v>
      </c>
      <c r="J60" s="75"/>
      <c r="K60" s="69" t="s">
        <v>307</v>
      </c>
      <c r="L60" s="70" t="s">
        <v>64</v>
      </c>
      <c r="M60" s="70">
        <v>1</v>
      </c>
      <c r="N60" s="47" t="s">
        <v>69</v>
      </c>
      <c r="O60" s="52">
        <v>192</v>
      </c>
      <c r="P60" s="71" t="s">
        <v>396</v>
      </c>
      <c r="Q60" s="77" t="s">
        <v>90</v>
      </c>
    </row>
    <row r="61" spans="2:17" s="20" customFormat="1" ht="18" customHeight="1">
      <c r="B61" s="96"/>
      <c r="C61" s="70"/>
      <c r="D61" s="70"/>
      <c r="E61" s="70"/>
      <c r="F61" s="70" t="s">
        <v>424</v>
      </c>
      <c r="G61" s="79" t="s">
        <v>22</v>
      </c>
      <c r="H61" s="79"/>
      <c r="I61" s="103" t="s">
        <v>273</v>
      </c>
      <c r="J61" s="75"/>
      <c r="K61" s="69" t="s">
        <v>311</v>
      </c>
      <c r="L61" s="70" t="s">
        <v>64</v>
      </c>
      <c r="M61" s="70">
        <v>2</v>
      </c>
      <c r="N61" s="47" t="s">
        <v>69</v>
      </c>
      <c r="O61" s="52">
        <v>193</v>
      </c>
      <c r="P61" s="71" t="s">
        <v>396</v>
      </c>
      <c r="Q61" s="77" t="s">
        <v>90</v>
      </c>
    </row>
    <row r="62" spans="2:17" s="20" customFormat="1" ht="18" customHeight="1">
      <c r="B62" s="96"/>
      <c r="C62" s="70"/>
      <c r="D62" s="70"/>
      <c r="E62" s="70"/>
      <c r="F62" s="70" t="s">
        <v>424</v>
      </c>
      <c r="G62" s="79" t="s">
        <v>22</v>
      </c>
      <c r="H62" s="79"/>
      <c r="I62" s="103" t="s">
        <v>295</v>
      </c>
      <c r="J62" s="75"/>
      <c r="K62" s="69" t="s">
        <v>313</v>
      </c>
      <c r="L62" s="70" t="s">
        <v>64</v>
      </c>
      <c r="M62" s="70">
        <v>1</v>
      </c>
      <c r="N62" s="47" t="s">
        <v>69</v>
      </c>
      <c r="O62" s="52">
        <v>195</v>
      </c>
      <c r="P62" s="71" t="s">
        <v>396</v>
      </c>
      <c r="Q62" s="77" t="s">
        <v>90</v>
      </c>
    </row>
    <row r="63" spans="2:17" s="20" customFormat="1" ht="18" customHeight="1">
      <c r="B63" s="96"/>
      <c r="C63" s="70"/>
      <c r="D63" s="70"/>
      <c r="E63" s="70"/>
      <c r="F63" s="70" t="s">
        <v>424</v>
      </c>
      <c r="G63" s="79" t="s">
        <v>22</v>
      </c>
      <c r="H63" s="79"/>
      <c r="I63" s="103" t="s">
        <v>273</v>
      </c>
      <c r="J63" s="75"/>
      <c r="K63" s="69" t="s">
        <v>316</v>
      </c>
      <c r="L63" s="70" t="s">
        <v>64</v>
      </c>
      <c r="M63" s="70">
        <v>1</v>
      </c>
      <c r="N63" s="47" t="s">
        <v>69</v>
      </c>
      <c r="O63" s="52">
        <v>198</v>
      </c>
      <c r="P63" s="71" t="s">
        <v>396</v>
      </c>
      <c r="Q63" s="77" t="s">
        <v>90</v>
      </c>
    </row>
    <row r="64" spans="2:17" s="20" customFormat="1" ht="18" customHeight="1">
      <c r="B64" s="96"/>
      <c r="C64" s="70"/>
      <c r="D64" s="70"/>
      <c r="E64" s="70"/>
      <c r="F64" s="70" t="s">
        <v>424</v>
      </c>
      <c r="G64" s="79" t="s">
        <v>22</v>
      </c>
      <c r="H64" s="79"/>
      <c r="I64" s="103" t="s">
        <v>273</v>
      </c>
      <c r="J64" s="75"/>
      <c r="K64" s="69" t="s">
        <v>322</v>
      </c>
      <c r="L64" s="70" t="s">
        <v>64</v>
      </c>
      <c r="M64" s="70">
        <v>1</v>
      </c>
      <c r="N64" s="47" t="s">
        <v>69</v>
      </c>
      <c r="O64" s="52">
        <v>199</v>
      </c>
      <c r="P64" s="71" t="s">
        <v>396</v>
      </c>
      <c r="Q64" s="77" t="s">
        <v>74</v>
      </c>
    </row>
    <row r="65" spans="2:17" s="20" customFormat="1" ht="18" customHeight="1">
      <c r="B65" s="97"/>
      <c r="C65" s="70"/>
      <c r="D65" s="70"/>
      <c r="E65" s="70"/>
      <c r="F65" s="10" t="s">
        <v>22</v>
      </c>
      <c r="G65" s="37" t="s">
        <v>22</v>
      </c>
      <c r="H65" s="37"/>
      <c r="I65" s="38" t="s">
        <v>13</v>
      </c>
      <c r="J65" s="78"/>
      <c r="K65" s="45" t="s">
        <v>298</v>
      </c>
      <c r="L65" s="10" t="s">
        <v>78</v>
      </c>
      <c r="M65" s="10">
        <v>1</v>
      </c>
      <c r="N65" s="47" t="s">
        <v>55</v>
      </c>
      <c r="O65" s="42">
        <v>202</v>
      </c>
      <c r="P65" s="71" t="s">
        <v>396</v>
      </c>
      <c r="Q65" s="77" t="s">
        <v>18</v>
      </c>
    </row>
    <row r="66" spans="2:17" s="20" customFormat="1" ht="18" customHeight="1">
      <c r="B66" s="97"/>
      <c r="C66" s="70"/>
      <c r="D66" s="70"/>
      <c r="E66" s="70"/>
      <c r="F66" s="10" t="s">
        <v>22</v>
      </c>
      <c r="G66" s="37" t="s">
        <v>22</v>
      </c>
      <c r="H66" s="37"/>
      <c r="I66" s="38" t="s">
        <v>13</v>
      </c>
      <c r="J66" s="78"/>
      <c r="K66" s="45" t="s">
        <v>61</v>
      </c>
      <c r="L66" s="10" t="s">
        <v>78</v>
      </c>
      <c r="M66" s="10">
        <v>1</v>
      </c>
      <c r="N66" s="47" t="s">
        <v>55</v>
      </c>
      <c r="O66" s="42">
        <v>203</v>
      </c>
      <c r="P66" s="71" t="s">
        <v>396</v>
      </c>
      <c r="Q66" s="77" t="s">
        <v>18</v>
      </c>
    </row>
    <row r="67" spans="2:17" s="20" customFormat="1" ht="18" customHeight="1">
      <c r="B67" s="97"/>
      <c r="C67" s="70"/>
      <c r="D67" s="70"/>
      <c r="E67" s="70"/>
      <c r="F67" s="10" t="s">
        <v>424</v>
      </c>
      <c r="G67" s="37" t="s">
        <v>22</v>
      </c>
      <c r="H67" s="79"/>
      <c r="I67" s="38" t="s">
        <v>13</v>
      </c>
      <c r="J67" s="78"/>
      <c r="K67" s="39" t="s">
        <v>308</v>
      </c>
      <c r="L67" s="10" t="s">
        <v>58</v>
      </c>
      <c r="M67" s="10">
        <v>1</v>
      </c>
      <c r="N67" s="47" t="s">
        <v>55</v>
      </c>
      <c r="O67" s="52">
        <v>210</v>
      </c>
      <c r="P67" s="71" t="s">
        <v>396</v>
      </c>
      <c r="Q67" s="77" t="s">
        <v>74</v>
      </c>
    </row>
    <row r="68" spans="2:17" s="20" customFormat="1" ht="18" customHeight="1">
      <c r="B68" s="97"/>
      <c r="C68" s="70"/>
      <c r="D68" s="70"/>
      <c r="E68" s="70"/>
      <c r="F68" s="10" t="s">
        <v>424</v>
      </c>
      <c r="G68" s="37" t="s">
        <v>22</v>
      </c>
      <c r="H68" s="37"/>
      <c r="I68" s="38" t="s">
        <v>13</v>
      </c>
      <c r="J68" s="78"/>
      <c r="K68" s="45" t="s">
        <v>312</v>
      </c>
      <c r="L68" s="10" t="s">
        <v>58</v>
      </c>
      <c r="M68" s="10">
        <v>1</v>
      </c>
      <c r="N68" s="41" t="s">
        <v>55</v>
      </c>
      <c r="O68" s="42">
        <v>212</v>
      </c>
      <c r="P68" s="71" t="s">
        <v>396</v>
      </c>
      <c r="Q68" s="77" t="s">
        <v>74</v>
      </c>
    </row>
    <row r="69" spans="2:17" s="20" customFormat="1" ht="18" customHeight="1">
      <c r="B69" s="97"/>
      <c r="C69" s="70"/>
      <c r="D69" s="70"/>
      <c r="E69" s="70"/>
      <c r="F69" s="10" t="s">
        <v>424</v>
      </c>
      <c r="G69" s="37" t="s">
        <v>22</v>
      </c>
      <c r="H69" s="79"/>
      <c r="I69" s="38" t="s">
        <v>13</v>
      </c>
      <c r="J69" s="78"/>
      <c r="K69" s="39" t="s">
        <v>314</v>
      </c>
      <c r="L69" s="10" t="s">
        <v>78</v>
      </c>
      <c r="M69" s="10">
        <v>2</v>
      </c>
      <c r="N69" s="47" t="s">
        <v>55</v>
      </c>
      <c r="O69" s="52">
        <v>213</v>
      </c>
      <c r="P69" s="71" t="s">
        <v>396</v>
      </c>
      <c r="Q69" s="77" t="s">
        <v>74</v>
      </c>
    </row>
    <row r="70" spans="2:17" s="20" customFormat="1" ht="18" customHeight="1">
      <c r="B70" s="97"/>
      <c r="C70" s="70"/>
      <c r="D70" s="70"/>
      <c r="E70" s="70"/>
      <c r="F70" s="10" t="s">
        <v>428</v>
      </c>
      <c r="G70" s="37" t="s">
        <v>22</v>
      </c>
      <c r="H70" s="37"/>
      <c r="I70" s="38" t="s">
        <v>13</v>
      </c>
      <c r="J70" s="78"/>
      <c r="K70" s="39" t="s">
        <v>317</v>
      </c>
      <c r="L70" s="10" t="s">
        <v>78</v>
      </c>
      <c r="M70" s="10">
        <v>1</v>
      </c>
      <c r="N70" s="41" t="s">
        <v>55</v>
      </c>
      <c r="O70" s="42">
        <v>215</v>
      </c>
      <c r="P70" s="71" t="s">
        <v>396</v>
      </c>
      <c r="Q70" s="77" t="s">
        <v>74</v>
      </c>
    </row>
    <row r="71" spans="2:17" s="20" customFormat="1" ht="18" customHeight="1">
      <c r="B71" s="97"/>
      <c r="C71" s="70"/>
      <c r="D71" s="70"/>
      <c r="E71" s="70"/>
      <c r="F71" s="10" t="s">
        <v>428</v>
      </c>
      <c r="G71" s="37" t="s">
        <v>22</v>
      </c>
      <c r="H71" s="37"/>
      <c r="I71" s="38" t="s">
        <v>13</v>
      </c>
      <c r="J71" s="78"/>
      <c r="K71" s="39" t="s">
        <v>318</v>
      </c>
      <c r="L71" s="10" t="s">
        <v>78</v>
      </c>
      <c r="M71" s="10">
        <v>2</v>
      </c>
      <c r="N71" s="47" t="s">
        <v>55</v>
      </c>
      <c r="O71" s="42">
        <v>216</v>
      </c>
      <c r="P71" s="71" t="s">
        <v>396</v>
      </c>
      <c r="Q71" s="77" t="s">
        <v>74</v>
      </c>
    </row>
    <row r="72" spans="2:17" s="20" customFormat="1" ht="18" customHeight="1">
      <c r="B72" s="97"/>
      <c r="C72" s="70"/>
      <c r="D72" s="70"/>
      <c r="E72" s="70"/>
      <c r="F72" s="10" t="s">
        <v>424</v>
      </c>
      <c r="G72" s="37" t="s">
        <v>22</v>
      </c>
      <c r="H72" s="79"/>
      <c r="I72" s="38" t="s">
        <v>13</v>
      </c>
      <c r="J72" s="78"/>
      <c r="K72" s="39" t="s">
        <v>320</v>
      </c>
      <c r="L72" s="10" t="s">
        <v>58</v>
      </c>
      <c r="M72" s="10">
        <v>2</v>
      </c>
      <c r="N72" s="47" t="s">
        <v>55</v>
      </c>
      <c r="O72" s="52">
        <v>218</v>
      </c>
      <c r="P72" s="71" t="s">
        <v>396</v>
      </c>
      <c r="Q72" s="77" t="s">
        <v>74</v>
      </c>
    </row>
    <row r="73" spans="2:17" s="20" customFormat="1" ht="18" customHeight="1">
      <c r="B73" s="97"/>
      <c r="C73" s="70"/>
      <c r="D73" s="70"/>
      <c r="E73" s="70"/>
      <c r="F73" s="10" t="s">
        <v>424</v>
      </c>
      <c r="G73" s="37" t="s">
        <v>22</v>
      </c>
      <c r="H73" s="37"/>
      <c r="I73" s="38" t="s">
        <v>273</v>
      </c>
      <c r="J73" s="78"/>
      <c r="K73" s="39" t="s">
        <v>323</v>
      </c>
      <c r="L73" s="40" t="s">
        <v>64</v>
      </c>
      <c r="M73" s="10">
        <v>1</v>
      </c>
      <c r="N73" s="41" t="s">
        <v>55</v>
      </c>
      <c r="O73" s="42">
        <v>220</v>
      </c>
      <c r="P73" s="71" t="s">
        <v>396</v>
      </c>
      <c r="Q73" s="77" t="s">
        <v>74</v>
      </c>
    </row>
    <row r="74" spans="2:17" s="20" customFormat="1" ht="18" customHeight="1">
      <c r="B74" s="96"/>
      <c r="C74" s="10"/>
      <c r="D74" s="10"/>
      <c r="E74" s="10"/>
      <c r="F74" s="10" t="s">
        <v>424</v>
      </c>
      <c r="G74" s="10" t="s">
        <v>424</v>
      </c>
      <c r="H74" s="100"/>
      <c r="I74" s="38" t="s">
        <v>75</v>
      </c>
      <c r="J74" s="78"/>
      <c r="K74" s="77" t="s">
        <v>429</v>
      </c>
      <c r="L74" s="78" t="s">
        <v>82</v>
      </c>
      <c r="M74" s="78">
        <v>3</v>
      </c>
      <c r="N74" s="101" t="s">
        <v>56</v>
      </c>
      <c r="O74" s="42" t="s">
        <v>430</v>
      </c>
      <c r="P74" s="87" t="s">
        <v>396</v>
      </c>
      <c r="Q74" s="77" t="s">
        <v>146</v>
      </c>
    </row>
    <row r="75" spans="2:17" s="20" customFormat="1" ht="18" customHeight="1">
      <c r="B75" s="96"/>
      <c r="C75" s="10"/>
      <c r="D75" s="10"/>
      <c r="E75" s="10"/>
      <c r="F75" s="10" t="s">
        <v>424</v>
      </c>
      <c r="G75" s="10" t="s">
        <v>424</v>
      </c>
      <c r="H75" s="100"/>
      <c r="I75" s="38" t="s">
        <v>75</v>
      </c>
      <c r="J75" s="78"/>
      <c r="K75" s="77" t="s">
        <v>431</v>
      </c>
      <c r="L75" s="78" t="s">
        <v>82</v>
      </c>
      <c r="M75" s="78">
        <v>1</v>
      </c>
      <c r="N75" s="101" t="s">
        <v>56</v>
      </c>
      <c r="O75" s="42" t="s">
        <v>432</v>
      </c>
      <c r="P75" s="87" t="s">
        <v>396</v>
      </c>
      <c r="Q75" s="77" t="s">
        <v>146</v>
      </c>
    </row>
    <row r="76" spans="2:17" s="20" customFormat="1" ht="18" customHeight="1">
      <c r="B76" s="96"/>
      <c r="C76" s="10"/>
      <c r="D76" s="10"/>
      <c r="E76" s="10"/>
      <c r="F76" s="37" t="s">
        <v>424</v>
      </c>
      <c r="G76" s="37" t="s">
        <v>424</v>
      </c>
      <c r="H76" s="37"/>
      <c r="I76" s="38" t="s">
        <v>60</v>
      </c>
      <c r="J76" s="78"/>
      <c r="K76" s="45" t="s">
        <v>468</v>
      </c>
      <c r="L76" s="10" t="s">
        <v>78</v>
      </c>
      <c r="M76" s="10">
        <v>1</v>
      </c>
      <c r="N76" s="41" t="s">
        <v>55</v>
      </c>
      <c r="O76" s="52" t="s">
        <v>469</v>
      </c>
      <c r="P76" s="87" t="s">
        <v>396</v>
      </c>
      <c r="Q76" s="77" t="s">
        <v>146</v>
      </c>
    </row>
    <row r="77" spans="2:17" s="20" customFormat="1" ht="18" customHeight="1">
      <c r="B77" s="96"/>
      <c r="C77" s="70"/>
      <c r="D77" s="70"/>
      <c r="E77" s="70"/>
      <c r="F77" s="70" t="s">
        <v>22</v>
      </c>
      <c r="G77" s="79" t="s">
        <v>22</v>
      </c>
      <c r="H77" s="79"/>
      <c r="I77" s="103" t="s">
        <v>13</v>
      </c>
      <c r="J77" s="75"/>
      <c r="K77" s="69" t="s">
        <v>482</v>
      </c>
      <c r="L77" s="70" t="s">
        <v>78</v>
      </c>
      <c r="M77" s="70">
        <v>1</v>
      </c>
      <c r="N77" s="47" t="s">
        <v>57</v>
      </c>
      <c r="O77" s="52">
        <v>227</v>
      </c>
      <c r="P77" s="71" t="s">
        <v>396</v>
      </c>
      <c r="Q77" s="77" t="s">
        <v>74</v>
      </c>
    </row>
    <row r="78" spans="2:17" s="20" customFormat="1" ht="18" customHeight="1">
      <c r="B78" s="96"/>
      <c r="C78" s="70"/>
      <c r="D78" s="70"/>
      <c r="E78" s="70"/>
      <c r="F78" s="70" t="s">
        <v>424</v>
      </c>
      <c r="G78" s="79" t="s">
        <v>22</v>
      </c>
      <c r="H78" s="79" t="s">
        <v>424</v>
      </c>
      <c r="I78" s="103" t="s">
        <v>295</v>
      </c>
      <c r="J78" s="75"/>
      <c r="K78" s="69" t="s">
        <v>297</v>
      </c>
      <c r="L78" s="70" t="s">
        <v>78</v>
      </c>
      <c r="M78" s="70">
        <v>1</v>
      </c>
      <c r="N78" s="47" t="s">
        <v>57</v>
      </c>
      <c r="O78" s="52">
        <v>228</v>
      </c>
      <c r="P78" s="71" t="s">
        <v>396</v>
      </c>
      <c r="Q78" s="77" t="s">
        <v>74</v>
      </c>
    </row>
    <row r="79" spans="2:17" s="20" customFormat="1" ht="18" customHeight="1">
      <c r="B79" s="96"/>
      <c r="C79" s="70"/>
      <c r="D79" s="70"/>
      <c r="E79" s="70"/>
      <c r="F79" s="70" t="s">
        <v>22</v>
      </c>
      <c r="G79" s="79" t="s">
        <v>22</v>
      </c>
      <c r="H79" s="79"/>
      <c r="I79" s="103" t="s">
        <v>13</v>
      </c>
      <c r="J79" s="75"/>
      <c r="K79" s="69" t="s">
        <v>299</v>
      </c>
      <c r="L79" s="70" t="s">
        <v>78</v>
      </c>
      <c r="M79" s="70">
        <v>1</v>
      </c>
      <c r="N79" s="47" t="s">
        <v>57</v>
      </c>
      <c r="O79" s="52">
        <v>229</v>
      </c>
      <c r="P79" s="71" t="s">
        <v>396</v>
      </c>
      <c r="Q79" s="77" t="s">
        <v>18</v>
      </c>
    </row>
    <row r="80" spans="2:17" s="20" customFormat="1" ht="18" customHeight="1">
      <c r="B80" s="96"/>
      <c r="C80" s="70"/>
      <c r="D80" s="70"/>
      <c r="E80" s="70"/>
      <c r="F80" s="70" t="s">
        <v>22</v>
      </c>
      <c r="G80" s="79" t="s">
        <v>22</v>
      </c>
      <c r="H80" s="79"/>
      <c r="I80" s="103" t="s">
        <v>13</v>
      </c>
      <c r="J80" s="75"/>
      <c r="K80" s="69" t="s">
        <v>300</v>
      </c>
      <c r="L80" s="70" t="s">
        <v>78</v>
      </c>
      <c r="M80" s="70">
        <v>1</v>
      </c>
      <c r="N80" s="47" t="s">
        <v>57</v>
      </c>
      <c r="O80" s="52">
        <v>230</v>
      </c>
      <c r="P80" s="71" t="s">
        <v>396</v>
      </c>
      <c r="Q80" s="77" t="s">
        <v>18</v>
      </c>
    </row>
    <row r="81" spans="2:17" s="20" customFormat="1" ht="18" customHeight="1">
      <c r="B81" s="96"/>
      <c r="C81" s="70"/>
      <c r="D81" s="70"/>
      <c r="E81" s="70"/>
      <c r="F81" s="70" t="s">
        <v>424</v>
      </c>
      <c r="G81" s="79" t="s">
        <v>22</v>
      </c>
      <c r="H81" s="79"/>
      <c r="I81" s="103" t="s">
        <v>13</v>
      </c>
      <c r="J81" s="75"/>
      <c r="K81" s="73" t="s">
        <v>309</v>
      </c>
      <c r="L81" s="70" t="s">
        <v>58</v>
      </c>
      <c r="M81" s="70">
        <v>1</v>
      </c>
      <c r="N81" s="47" t="s">
        <v>57</v>
      </c>
      <c r="O81" s="52">
        <v>235</v>
      </c>
      <c r="P81" s="71" t="s">
        <v>396</v>
      </c>
      <c r="Q81" s="77" t="s">
        <v>74</v>
      </c>
    </row>
    <row r="82" spans="2:17" s="20" customFormat="1" ht="18" customHeight="1">
      <c r="B82" s="96"/>
      <c r="C82" s="70"/>
      <c r="D82" s="70"/>
      <c r="E82" s="70"/>
      <c r="F82" s="70" t="s">
        <v>424</v>
      </c>
      <c r="G82" s="79" t="s">
        <v>22</v>
      </c>
      <c r="H82" s="79"/>
      <c r="I82" s="103" t="s">
        <v>13</v>
      </c>
      <c r="J82" s="75"/>
      <c r="K82" s="45" t="s">
        <v>310</v>
      </c>
      <c r="L82" s="70" t="s">
        <v>58</v>
      </c>
      <c r="M82" s="70">
        <v>1</v>
      </c>
      <c r="N82" s="47" t="s">
        <v>57</v>
      </c>
      <c r="O82" s="52">
        <v>237</v>
      </c>
      <c r="P82" s="71" t="s">
        <v>396</v>
      </c>
      <c r="Q82" s="77" t="s">
        <v>74</v>
      </c>
    </row>
    <row r="83" spans="2:17" s="20" customFormat="1" ht="18" customHeight="1">
      <c r="B83" s="96"/>
      <c r="C83" s="70"/>
      <c r="D83" s="70"/>
      <c r="E83" s="70"/>
      <c r="F83" s="70" t="s">
        <v>424</v>
      </c>
      <c r="G83" s="79" t="s">
        <v>22</v>
      </c>
      <c r="H83" s="79"/>
      <c r="I83" s="103" t="s">
        <v>13</v>
      </c>
      <c r="J83" s="75"/>
      <c r="K83" s="73" t="s">
        <v>315</v>
      </c>
      <c r="L83" s="70" t="s">
        <v>78</v>
      </c>
      <c r="M83" s="70">
        <v>1</v>
      </c>
      <c r="N83" s="47" t="s">
        <v>57</v>
      </c>
      <c r="O83" s="52">
        <v>238</v>
      </c>
      <c r="P83" s="71" t="s">
        <v>396</v>
      </c>
      <c r="Q83" s="77" t="s">
        <v>74</v>
      </c>
    </row>
    <row r="84" spans="2:17" s="20" customFormat="1" ht="18" customHeight="1">
      <c r="B84" s="96"/>
      <c r="C84" s="70"/>
      <c r="D84" s="70"/>
      <c r="E84" s="70"/>
      <c r="F84" s="10" t="s">
        <v>428</v>
      </c>
      <c r="G84" s="37" t="s">
        <v>22</v>
      </c>
      <c r="H84" s="79"/>
      <c r="I84" s="38" t="s">
        <v>13</v>
      </c>
      <c r="J84" s="78"/>
      <c r="K84" s="45" t="s">
        <v>319</v>
      </c>
      <c r="L84" s="10" t="s">
        <v>58</v>
      </c>
      <c r="M84" s="10">
        <v>1</v>
      </c>
      <c r="N84" s="47" t="s">
        <v>57</v>
      </c>
      <c r="O84" s="52">
        <v>239</v>
      </c>
      <c r="P84" s="71" t="s">
        <v>396</v>
      </c>
      <c r="Q84" s="77" t="s">
        <v>74</v>
      </c>
    </row>
    <row r="85" spans="2:17" s="20" customFormat="1" ht="18" customHeight="1">
      <c r="B85" s="96"/>
      <c r="C85" s="70"/>
      <c r="D85" s="70"/>
      <c r="E85" s="70"/>
      <c r="F85" s="70" t="s">
        <v>424</v>
      </c>
      <c r="G85" s="79" t="s">
        <v>22</v>
      </c>
      <c r="H85" s="79"/>
      <c r="I85" s="38" t="s">
        <v>13</v>
      </c>
      <c r="J85" s="75"/>
      <c r="K85" s="73" t="s">
        <v>321</v>
      </c>
      <c r="L85" s="70" t="s">
        <v>58</v>
      </c>
      <c r="M85" s="70">
        <v>1</v>
      </c>
      <c r="N85" s="47" t="s">
        <v>57</v>
      </c>
      <c r="O85" s="52">
        <v>241</v>
      </c>
      <c r="P85" s="71" t="s">
        <v>396</v>
      </c>
      <c r="Q85" s="77" t="s">
        <v>74</v>
      </c>
    </row>
    <row r="86" spans="2:17" s="20" customFormat="1" ht="18" customHeight="1">
      <c r="B86" s="97"/>
      <c r="C86" s="70"/>
      <c r="D86" s="70"/>
      <c r="E86" s="70"/>
      <c r="F86" s="10" t="s">
        <v>424</v>
      </c>
      <c r="G86" s="37" t="s">
        <v>22</v>
      </c>
      <c r="H86" s="79"/>
      <c r="I86" s="38" t="s">
        <v>273</v>
      </c>
      <c r="J86" s="78"/>
      <c r="K86" s="39" t="s">
        <v>324</v>
      </c>
      <c r="L86" s="40" t="s">
        <v>64</v>
      </c>
      <c r="M86" s="10">
        <v>1</v>
      </c>
      <c r="N86" s="47" t="s">
        <v>57</v>
      </c>
      <c r="O86" s="52">
        <v>242</v>
      </c>
      <c r="P86" s="71" t="s">
        <v>396</v>
      </c>
      <c r="Q86" s="77" t="s">
        <v>74</v>
      </c>
    </row>
    <row r="87" spans="2:17" s="20" customFormat="1" ht="18" customHeight="1">
      <c r="B87" s="97"/>
      <c r="C87" s="70"/>
      <c r="D87" s="70"/>
      <c r="E87" s="70"/>
      <c r="F87" s="10" t="s">
        <v>22</v>
      </c>
      <c r="G87" s="37" t="s">
        <v>22</v>
      </c>
      <c r="H87" s="79"/>
      <c r="I87" s="38" t="s">
        <v>13</v>
      </c>
      <c r="J87" s="78"/>
      <c r="K87" s="45" t="s">
        <v>325</v>
      </c>
      <c r="L87" s="10" t="s">
        <v>82</v>
      </c>
      <c r="M87" s="10">
        <v>1</v>
      </c>
      <c r="N87" s="47" t="s">
        <v>57</v>
      </c>
      <c r="O87" s="52">
        <v>243</v>
      </c>
      <c r="P87" s="71" t="s">
        <v>396</v>
      </c>
      <c r="Q87" s="77" t="s">
        <v>74</v>
      </c>
    </row>
    <row r="88" spans="2:17" s="20" customFormat="1" ht="18" customHeight="1">
      <c r="B88" s="97"/>
      <c r="C88" s="70"/>
      <c r="D88" s="70"/>
      <c r="E88" s="70"/>
      <c r="F88" s="70" t="s">
        <v>22</v>
      </c>
      <c r="G88" s="79" t="s">
        <v>22</v>
      </c>
      <c r="H88" s="79"/>
      <c r="I88" s="38" t="s">
        <v>13</v>
      </c>
      <c r="J88" s="75"/>
      <c r="K88" s="69" t="s">
        <v>71</v>
      </c>
      <c r="L88" s="70" t="s">
        <v>82</v>
      </c>
      <c r="M88" s="70">
        <v>1</v>
      </c>
      <c r="N88" s="41" t="s">
        <v>57</v>
      </c>
      <c r="O88" s="52">
        <v>244</v>
      </c>
      <c r="P88" s="71" t="s">
        <v>396</v>
      </c>
      <c r="Q88" s="77" t="s">
        <v>74</v>
      </c>
    </row>
    <row r="89" spans="2:17" s="20" customFormat="1" ht="18" customHeight="1">
      <c r="B89" s="97"/>
      <c r="C89" s="70"/>
      <c r="D89" s="70"/>
      <c r="E89" s="70"/>
      <c r="F89" s="70" t="s">
        <v>424</v>
      </c>
      <c r="G89" s="79" t="s">
        <v>22</v>
      </c>
      <c r="H89" s="79"/>
      <c r="I89" s="38" t="s">
        <v>452</v>
      </c>
      <c r="J89" s="75"/>
      <c r="K89" s="69" t="s">
        <v>326</v>
      </c>
      <c r="L89" s="40" t="s">
        <v>40</v>
      </c>
      <c r="M89" s="70">
        <v>1</v>
      </c>
      <c r="N89" s="41" t="s">
        <v>57</v>
      </c>
      <c r="O89" s="52">
        <v>246</v>
      </c>
      <c r="P89" s="71" t="s">
        <v>396</v>
      </c>
      <c r="Q89" s="77" t="s">
        <v>74</v>
      </c>
    </row>
    <row r="90" spans="2:17" s="20" customFormat="1" ht="18" customHeight="1">
      <c r="B90" s="97"/>
      <c r="C90" s="70"/>
      <c r="D90" s="70"/>
      <c r="E90" s="70"/>
      <c r="F90" s="70" t="s">
        <v>428</v>
      </c>
      <c r="G90" s="79" t="s">
        <v>22</v>
      </c>
      <c r="H90" s="79"/>
      <c r="I90" s="38" t="s">
        <v>13</v>
      </c>
      <c r="J90" s="75"/>
      <c r="K90" s="73" t="s">
        <v>327</v>
      </c>
      <c r="L90" s="74" t="s">
        <v>82</v>
      </c>
      <c r="M90" s="10">
        <v>1</v>
      </c>
      <c r="N90" s="47" t="s">
        <v>57</v>
      </c>
      <c r="O90" s="52">
        <v>247</v>
      </c>
      <c r="P90" s="71" t="s">
        <v>396</v>
      </c>
      <c r="Q90" s="77" t="s">
        <v>74</v>
      </c>
    </row>
    <row r="91" spans="2:17" s="20" customFormat="1" ht="18" customHeight="1">
      <c r="B91" s="97"/>
      <c r="C91" s="70"/>
      <c r="D91" s="70"/>
      <c r="E91" s="70"/>
      <c r="F91" s="70" t="s">
        <v>428</v>
      </c>
      <c r="G91" s="79" t="s">
        <v>22</v>
      </c>
      <c r="H91" s="79"/>
      <c r="I91" s="38" t="s">
        <v>13</v>
      </c>
      <c r="J91" s="75"/>
      <c r="K91" s="73" t="s">
        <v>328</v>
      </c>
      <c r="L91" s="74" t="s">
        <v>40</v>
      </c>
      <c r="M91" s="10">
        <v>1</v>
      </c>
      <c r="N91" s="47" t="s">
        <v>57</v>
      </c>
      <c r="O91" s="52">
        <v>248</v>
      </c>
      <c r="P91" s="71" t="s">
        <v>396</v>
      </c>
      <c r="Q91" s="77" t="s">
        <v>74</v>
      </c>
    </row>
    <row r="92" spans="2:17" s="20" customFormat="1" ht="18" customHeight="1">
      <c r="B92" s="97"/>
      <c r="C92" s="70"/>
      <c r="D92" s="70"/>
      <c r="E92" s="70"/>
      <c r="F92" s="10" t="s">
        <v>424</v>
      </c>
      <c r="G92" s="37" t="s">
        <v>22</v>
      </c>
      <c r="H92" s="79"/>
      <c r="I92" s="38" t="s">
        <v>13</v>
      </c>
      <c r="J92" s="78"/>
      <c r="K92" s="39" t="s">
        <v>329</v>
      </c>
      <c r="L92" s="10" t="s">
        <v>82</v>
      </c>
      <c r="M92" s="10">
        <v>1</v>
      </c>
      <c r="N92" s="47" t="s">
        <v>57</v>
      </c>
      <c r="O92" s="52">
        <v>250</v>
      </c>
      <c r="P92" s="71" t="s">
        <v>396</v>
      </c>
      <c r="Q92" s="77" t="s">
        <v>74</v>
      </c>
    </row>
    <row r="93" spans="2:17" s="20" customFormat="1" ht="18" customHeight="1">
      <c r="B93" s="97"/>
      <c r="C93" s="70"/>
      <c r="D93" s="70"/>
      <c r="E93" s="70"/>
      <c r="F93" s="10" t="s">
        <v>428</v>
      </c>
      <c r="G93" s="37" t="s">
        <v>22</v>
      </c>
      <c r="H93" s="79"/>
      <c r="I93" s="38" t="s">
        <v>13</v>
      </c>
      <c r="J93" s="78"/>
      <c r="K93" s="39" t="s">
        <v>330</v>
      </c>
      <c r="L93" s="40" t="s">
        <v>82</v>
      </c>
      <c r="M93" s="10">
        <v>1</v>
      </c>
      <c r="N93" s="47" t="s">
        <v>57</v>
      </c>
      <c r="O93" s="52">
        <v>251</v>
      </c>
      <c r="P93" s="71" t="s">
        <v>396</v>
      </c>
      <c r="Q93" s="77" t="s">
        <v>74</v>
      </c>
    </row>
    <row r="94" spans="2:17" s="20" customFormat="1" ht="18" customHeight="1">
      <c r="B94" s="97"/>
      <c r="C94" s="70"/>
      <c r="D94" s="70"/>
      <c r="E94" s="70"/>
      <c r="F94" s="10" t="s">
        <v>22</v>
      </c>
      <c r="G94" s="37" t="s">
        <v>22</v>
      </c>
      <c r="H94" s="79"/>
      <c r="I94" s="38" t="s">
        <v>13</v>
      </c>
      <c r="J94" s="78"/>
      <c r="K94" s="39" t="s">
        <v>331</v>
      </c>
      <c r="L94" s="40" t="s">
        <v>82</v>
      </c>
      <c r="M94" s="10">
        <v>1</v>
      </c>
      <c r="N94" s="47" t="s">
        <v>57</v>
      </c>
      <c r="O94" s="52">
        <v>252</v>
      </c>
      <c r="P94" s="71" t="s">
        <v>396</v>
      </c>
      <c r="Q94" s="77" t="s">
        <v>74</v>
      </c>
    </row>
    <row r="95" spans="2:17" s="20" customFormat="1" ht="18" customHeight="1">
      <c r="B95" s="97"/>
      <c r="C95" s="70"/>
      <c r="D95" s="70"/>
      <c r="E95" s="70"/>
      <c r="F95" s="10" t="s">
        <v>22</v>
      </c>
      <c r="G95" s="37" t="s">
        <v>22</v>
      </c>
      <c r="H95" s="79"/>
      <c r="I95" s="38" t="s">
        <v>73</v>
      </c>
      <c r="J95" s="78"/>
      <c r="K95" s="45" t="s">
        <v>332</v>
      </c>
      <c r="L95" s="40" t="s">
        <v>82</v>
      </c>
      <c r="M95" s="10">
        <v>1</v>
      </c>
      <c r="N95" s="47" t="s">
        <v>57</v>
      </c>
      <c r="O95" s="52">
        <v>253</v>
      </c>
      <c r="P95" s="71" t="s">
        <v>396</v>
      </c>
      <c r="Q95" s="77" t="s">
        <v>74</v>
      </c>
    </row>
    <row r="96" spans="2:17" s="20" customFormat="1" ht="18" customHeight="1">
      <c r="B96" s="97"/>
      <c r="C96" s="70"/>
      <c r="D96" s="70"/>
      <c r="E96" s="70"/>
      <c r="F96" s="10" t="s">
        <v>22</v>
      </c>
      <c r="G96" s="37" t="s">
        <v>22</v>
      </c>
      <c r="H96" s="37"/>
      <c r="I96" s="38" t="s">
        <v>73</v>
      </c>
      <c r="J96" s="78"/>
      <c r="K96" s="45" t="s">
        <v>333</v>
      </c>
      <c r="L96" s="40" t="s">
        <v>82</v>
      </c>
      <c r="M96" s="10">
        <v>1</v>
      </c>
      <c r="N96" s="41" t="s">
        <v>57</v>
      </c>
      <c r="O96" s="42">
        <v>254</v>
      </c>
      <c r="P96" s="71" t="s">
        <v>396</v>
      </c>
      <c r="Q96" s="77" t="s">
        <v>74</v>
      </c>
    </row>
    <row r="97" spans="2:17" s="20" customFormat="1" ht="18" customHeight="1">
      <c r="B97" s="97"/>
      <c r="C97" s="70" t="s">
        <v>22</v>
      </c>
      <c r="D97" s="70" t="s">
        <v>22</v>
      </c>
      <c r="E97" s="70"/>
      <c r="F97" s="10" t="s">
        <v>22</v>
      </c>
      <c r="G97" s="37" t="s">
        <v>22</v>
      </c>
      <c r="H97" s="37"/>
      <c r="I97" s="38" t="s">
        <v>89</v>
      </c>
      <c r="J97" s="78"/>
      <c r="K97" s="45" t="s">
        <v>24</v>
      </c>
      <c r="L97" s="10" t="s">
        <v>78</v>
      </c>
      <c r="M97" s="10">
        <v>2</v>
      </c>
      <c r="N97" s="41" t="s">
        <v>79</v>
      </c>
      <c r="O97" s="42">
        <v>459</v>
      </c>
      <c r="P97" s="71" t="s">
        <v>396</v>
      </c>
      <c r="Q97" s="77" t="s">
        <v>74</v>
      </c>
    </row>
    <row r="98" spans="2:17" s="20" customFormat="1" ht="18" customHeight="1">
      <c r="B98" s="97"/>
      <c r="C98" s="70" t="s">
        <v>22</v>
      </c>
      <c r="D98" s="70" t="s">
        <v>22</v>
      </c>
      <c r="E98" s="70"/>
      <c r="F98" s="10" t="s">
        <v>22</v>
      </c>
      <c r="G98" s="37" t="s">
        <v>22</v>
      </c>
      <c r="H98" s="37"/>
      <c r="I98" s="38" t="s">
        <v>25</v>
      </c>
      <c r="J98" s="78"/>
      <c r="K98" s="123" t="s">
        <v>26</v>
      </c>
      <c r="L98" s="10" t="s">
        <v>78</v>
      </c>
      <c r="M98" s="10">
        <v>2</v>
      </c>
      <c r="N98" s="47" t="s">
        <v>79</v>
      </c>
      <c r="O98" s="42">
        <v>460</v>
      </c>
      <c r="P98" s="71" t="s">
        <v>396</v>
      </c>
      <c r="Q98" s="77" t="s">
        <v>74</v>
      </c>
    </row>
    <row r="99" spans="2:17" s="20" customFormat="1" ht="18" customHeight="1">
      <c r="B99" s="97"/>
      <c r="C99" s="70" t="s">
        <v>22</v>
      </c>
      <c r="D99" s="70" t="s">
        <v>22</v>
      </c>
      <c r="E99" s="70"/>
      <c r="F99" s="10" t="s">
        <v>22</v>
      </c>
      <c r="G99" s="37" t="s">
        <v>22</v>
      </c>
      <c r="H99" s="37" t="s">
        <v>424</v>
      </c>
      <c r="I99" s="38" t="s">
        <v>25</v>
      </c>
      <c r="J99" s="78"/>
      <c r="K99" s="45" t="s">
        <v>287</v>
      </c>
      <c r="L99" s="10" t="s">
        <v>78</v>
      </c>
      <c r="M99" s="10">
        <v>2</v>
      </c>
      <c r="N99" s="41" t="s">
        <v>79</v>
      </c>
      <c r="O99" s="42">
        <v>462</v>
      </c>
      <c r="P99" s="71" t="s">
        <v>396</v>
      </c>
      <c r="Q99" s="77" t="s">
        <v>74</v>
      </c>
    </row>
    <row r="100" spans="2:17" s="20" customFormat="1" ht="18" customHeight="1">
      <c r="B100" s="97"/>
      <c r="C100" s="70" t="s">
        <v>22</v>
      </c>
      <c r="D100" s="70" t="s">
        <v>22</v>
      </c>
      <c r="E100" s="70"/>
      <c r="F100" s="10" t="s">
        <v>22</v>
      </c>
      <c r="G100" s="37" t="s">
        <v>22</v>
      </c>
      <c r="H100" s="37"/>
      <c r="I100" s="38" t="s">
        <v>25</v>
      </c>
      <c r="J100" s="78"/>
      <c r="K100" s="45" t="s">
        <v>28</v>
      </c>
      <c r="L100" s="10" t="s">
        <v>82</v>
      </c>
      <c r="M100" s="10">
        <v>2</v>
      </c>
      <c r="N100" s="47" t="s">
        <v>79</v>
      </c>
      <c r="O100" s="42">
        <v>465</v>
      </c>
      <c r="P100" s="71" t="s">
        <v>396</v>
      </c>
      <c r="Q100" s="77" t="s">
        <v>18</v>
      </c>
    </row>
    <row r="101" spans="2:17" s="20" customFormat="1" ht="18" customHeight="1">
      <c r="B101" s="97"/>
      <c r="C101" s="70" t="s">
        <v>22</v>
      </c>
      <c r="D101" s="70" t="s">
        <v>22</v>
      </c>
      <c r="E101" s="70"/>
      <c r="F101" s="10" t="s">
        <v>22</v>
      </c>
      <c r="G101" s="37" t="s">
        <v>22</v>
      </c>
      <c r="H101" s="79"/>
      <c r="I101" s="98" t="s">
        <v>25</v>
      </c>
      <c r="J101" s="99"/>
      <c r="K101" s="48" t="s">
        <v>29</v>
      </c>
      <c r="L101" s="50" t="s">
        <v>82</v>
      </c>
      <c r="M101" s="50">
        <v>2</v>
      </c>
      <c r="N101" s="51" t="s">
        <v>79</v>
      </c>
      <c r="O101" s="52">
        <v>466</v>
      </c>
      <c r="P101" s="71" t="s">
        <v>396</v>
      </c>
      <c r="Q101" s="77" t="s">
        <v>18</v>
      </c>
    </row>
    <row r="102" spans="2:17" s="20" customFormat="1" ht="18" customHeight="1">
      <c r="B102" s="97"/>
      <c r="C102" s="10" t="s">
        <v>22</v>
      </c>
      <c r="D102" s="10" t="s">
        <v>22</v>
      </c>
      <c r="E102" s="10"/>
      <c r="F102" s="10" t="s">
        <v>22</v>
      </c>
      <c r="G102" s="37" t="s">
        <v>22</v>
      </c>
      <c r="H102" s="37"/>
      <c r="I102" s="38" t="s">
        <v>13</v>
      </c>
      <c r="J102" s="78"/>
      <c r="K102" s="45" t="s">
        <v>288</v>
      </c>
      <c r="L102" s="10" t="s">
        <v>82</v>
      </c>
      <c r="M102" s="10">
        <v>2</v>
      </c>
      <c r="N102" s="41" t="s">
        <v>79</v>
      </c>
      <c r="O102" s="42">
        <v>476</v>
      </c>
      <c r="P102" s="71" t="s">
        <v>396</v>
      </c>
      <c r="Q102" s="77" t="s">
        <v>74</v>
      </c>
    </row>
    <row r="103" spans="2:17" s="20" customFormat="1" ht="18" customHeight="1">
      <c r="B103" s="97"/>
      <c r="C103" s="10" t="s">
        <v>22</v>
      </c>
      <c r="D103" s="10" t="s">
        <v>22</v>
      </c>
      <c r="E103" s="10"/>
      <c r="F103" s="10" t="s">
        <v>22</v>
      </c>
      <c r="G103" s="37" t="s">
        <v>22</v>
      </c>
      <c r="H103" s="37"/>
      <c r="I103" s="38" t="s">
        <v>13</v>
      </c>
      <c r="J103" s="78"/>
      <c r="K103" s="45" t="s">
        <v>292</v>
      </c>
      <c r="L103" s="10" t="s">
        <v>82</v>
      </c>
      <c r="M103" s="10">
        <v>2</v>
      </c>
      <c r="N103" s="47" t="s">
        <v>79</v>
      </c>
      <c r="O103" s="42">
        <v>483</v>
      </c>
      <c r="P103" s="71" t="s">
        <v>396</v>
      </c>
      <c r="Q103" s="77" t="s">
        <v>74</v>
      </c>
    </row>
    <row r="104" spans="2:17" s="20" customFormat="1" ht="18" customHeight="1">
      <c r="B104" s="97"/>
      <c r="C104" s="10" t="s">
        <v>22</v>
      </c>
      <c r="D104" s="10" t="s">
        <v>22</v>
      </c>
      <c r="E104" s="10"/>
      <c r="F104" s="70" t="s">
        <v>22</v>
      </c>
      <c r="G104" s="79" t="s">
        <v>22</v>
      </c>
      <c r="H104" s="79"/>
      <c r="I104" s="38" t="s">
        <v>87</v>
      </c>
      <c r="J104" s="75"/>
      <c r="K104" s="69" t="s">
        <v>88</v>
      </c>
      <c r="L104" s="70" t="s">
        <v>78</v>
      </c>
      <c r="M104" s="70">
        <v>2</v>
      </c>
      <c r="N104" s="47" t="s">
        <v>80</v>
      </c>
      <c r="O104" s="52">
        <v>449</v>
      </c>
      <c r="P104" s="71" t="s">
        <v>396</v>
      </c>
      <c r="Q104" s="77" t="s">
        <v>74</v>
      </c>
    </row>
    <row r="105" spans="2:17" s="20" customFormat="1" ht="18" customHeight="1">
      <c r="B105" s="97"/>
      <c r="C105" s="10" t="s">
        <v>22</v>
      </c>
      <c r="D105" s="10" t="s">
        <v>22</v>
      </c>
      <c r="E105" s="10"/>
      <c r="F105" s="70" t="s">
        <v>22</v>
      </c>
      <c r="G105" s="79" t="s">
        <v>22</v>
      </c>
      <c r="H105" s="79"/>
      <c r="I105" s="38" t="s">
        <v>87</v>
      </c>
      <c r="J105" s="75"/>
      <c r="K105" s="69" t="s">
        <v>23</v>
      </c>
      <c r="L105" s="70" t="s">
        <v>78</v>
      </c>
      <c r="M105" s="70">
        <v>2</v>
      </c>
      <c r="N105" s="47" t="s">
        <v>80</v>
      </c>
      <c r="O105" s="52">
        <v>455</v>
      </c>
      <c r="P105" s="71" t="s">
        <v>396</v>
      </c>
      <c r="Q105" s="77" t="s">
        <v>74</v>
      </c>
    </row>
    <row r="106" spans="2:17" s="20" customFormat="1" ht="18" customHeight="1">
      <c r="B106" s="97"/>
      <c r="C106" s="10" t="s">
        <v>22</v>
      </c>
      <c r="D106" s="10" t="s">
        <v>22</v>
      </c>
      <c r="E106" s="10"/>
      <c r="F106" s="10" t="s">
        <v>22</v>
      </c>
      <c r="G106" s="37" t="s">
        <v>22</v>
      </c>
      <c r="H106" s="37"/>
      <c r="I106" s="38" t="s">
        <v>25</v>
      </c>
      <c r="J106" s="78"/>
      <c r="K106" s="45" t="s">
        <v>27</v>
      </c>
      <c r="L106" s="10" t="s">
        <v>78</v>
      </c>
      <c r="M106" s="10">
        <v>2</v>
      </c>
      <c r="N106" s="47" t="s">
        <v>80</v>
      </c>
      <c r="O106" s="42">
        <v>461</v>
      </c>
      <c r="P106" s="71" t="s">
        <v>396</v>
      </c>
      <c r="Q106" s="77" t="s">
        <v>74</v>
      </c>
    </row>
    <row r="107" spans="2:17" s="20" customFormat="1" ht="18" customHeight="1">
      <c r="B107" s="97"/>
      <c r="C107" s="10" t="s">
        <v>22</v>
      </c>
      <c r="D107" s="10" t="s">
        <v>22</v>
      </c>
      <c r="E107" s="10"/>
      <c r="F107" s="10" t="s">
        <v>22</v>
      </c>
      <c r="G107" s="37" t="s">
        <v>22</v>
      </c>
      <c r="H107" s="37"/>
      <c r="I107" s="38" t="s">
        <v>25</v>
      </c>
      <c r="J107" s="78"/>
      <c r="K107" s="45" t="s">
        <v>30</v>
      </c>
      <c r="L107" s="10" t="s">
        <v>82</v>
      </c>
      <c r="M107" s="10">
        <v>2</v>
      </c>
      <c r="N107" s="47" t="s">
        <v>80</v>
      </c>
      <c r="O107" s="42">
        <v>467</v>
      </c>
      <c r="P107" s="71" t="s">
        <v>396</v>
      </c>
      <c r="Q107" s="77" t="s">
        <v>18</v>
      </c>
    </row>
    <row r="108" spans="2:17" s="20" customFormat="1" ht="18" customHeight="1">
      <c r="B108" s="97"/>
      <c r="C108" s="10" t="s">
        <v>22</v>
      </c>
      <c r="D108" s="10" t="s">
        <v>22</v>
      </c>
      <c r="E108" s="10"/>
      <c r="F108" s="10" t="s">
        <v>22</v>
      </c>
      <c r="G108" s="37" t="s">
        <v>22</v>
      </c>
      <c r="H108" s="37"/>
      <c r="I108" s="38" t="s">
        <v>25</v>
      </c>
      <c r="J108" s="78"/>
      <c r="K108" s="45" t="s">
        <v>31</v>
      </c>
      <c r="L108" s="10" t="s">
        <v>82</v>
      </c>
      <c r="M108" s="10">
        <v>2</v>
      </c>
      <c r="N108" s="47" t="s">
        <v>80</v>
      </c>
      <c r="O108" s="42">
        <v>468</v>
      </c>
      <c r="P108" s="71" t="s">
        <v>396</v>
      </c>
      <c r="Q108" s="77" t="s">
        <v>74</v>
      </c>
    </row>
    <row r="109" spans="2:17" s="20" customFormat="1" ht="18" customHeight="1">
      <c r="B109" s="97"/>
      <c r="C109" s="10" t="s">
        <v>22</v>
      </c>
      <c r="D109" s="10" t="s">
        <v>22</v>
      </c>
      <c r="E109" s="10"/>
      <c r="F109" s="10" t="s">
        <v>22</v>
      </c>
      <c r="G109" s="37" t="s">
        <v>22</v>
      </c>
      <c r="H109" s="37"/>
      <c r="I109" s="38" t="s">
        <v>13</v>
      </c>
      <c r="J109" s="78"/>
      <c r="K109" s="45" t="s">
        <v>289</v>
      </c>
      <c r="L109" s="10" t="s">
        <v>82</v>
      </c>
      <c r="M109" s="10">
        <v>2</v>
      </c>
      <c r="N109" s="47" t="s">
        <v>80</v>
      </c>
      <c r="O109" s="42">
        <v>478</v>
      </c>
      <c r="P109" s="71" t="s">
        <v>396</v>
      </c>
      <c r="Q109" s="77" t="s">
        <v>74</v>
      </c>
    </row>
    <row r="110" spans="2:17" s="20" customFormat="1" ht="18" customHeight="1">
      <c r="B110" s="97"/>
      <c r="C110" s="10" t="s">
        <v>22</v>
      </c>
      <c r="D110" s="10" t="s">
        <v>22</v>
      </c>
      <c r="E110" s="10"/>
      <c r="F110" s="10" t="s">
        <v>22</v>
      </c>
      <c r="G110" s="37" t="s">
        <v>22</v>
      </c>
      <c r="H110" s="37"/>
      <c r="I110" s="38" t="s">
        <v>13</v>
      </c>
      <c r="J110" s="78"/>
      <c r="K110" s="45" t="s">
        <v>290</v>
      </c>
      <c r="L110" s="10" t="s">
        <v>82</v>
      </c>
      <c r="M110" s="10">
        <v>2</v>
      </c>
      <c r="N110" s="47" t="s">
        <v>80</v>
      </c>
      <c r="O110" s="42">
        <v>479</v>
      </c>
      <c r="P110" s="71" t="s">
        <v>396</v>
      </c>
      <c r="Q110" s="77" t="s">
        <v>74</v>
      </c>
    </row>
    <row r="111" spans="1:17" s="19" customFormat="1" ht="18" customHeight="1">
      <c r="A111" s="20"/>
      <c r="B111" s="97"/>
      <c r="C111" s="10" t="s">
        <v>22</v>
      </c>
      <c r="D111" s="10" t="s">
        <v>22</v>
      </c>
      <c r="E111" s="10"/>
      <c r="F111" s="10" t="s">
        <v>22</v>
      </c>
      <c r="G111" s="37" t="s">
        <v>22</v>
      </c>
      <c r="H111" s="37"/>
      <c r="I111" s="38" t="s">
        <v>13</v>
      </c>
      <c r="J111" s="78"/>
      <c r="K111" s="45" t="s">
        <v>291</v>
      </c>
      <c r="L111" s="10" t="s">
        <v>82</v>
      </c>
      <c r="M111" s="10">
        <v>2</v>
      </c>
      <c r="N111" s="47" t="s">
        <v>80</v>
      </c>
      <c r="O111" s="42">
        <v>481</v>
      </c>
      <c r="P111" s="71" t="s">
        <v>396</v>
      </c>
      <c r="Q111" s="77" t="s">
        <v>74</v>
      </c>
    </row>
    <row r="112" spans="2:17" s="20" customFormat="1" ht="18" customHeight="1">
      <c r="B112" s="97"/>
      <c r="C112" s="10" t="s">
        <v>22</v>
      </c>
      <c r="D112" s="10" t="s">
        <v>22</v>
      </c>
      <c r="E112" s="10"/>
      <c r="F112" s="10" t="s">
        <v>22</v>
      </c>
      <c r="G112" s="10" t="s">
        <v>22</v>
      </c>
      <c r="H112" s="79"/>
      <c r="I112" s="38" t="s">
        <v>13</v>
      </c>
      <c r="J112" s="75"/>
      <c r="K112" s="73" t="s">
        <v>293</v>
      </c>
      <c r="L112" s="10" t="s">
        <v>82</v>
      </c>
      <c r="M112" s="70">
        <v>2</v>
      </c>
      <c r="N112" s="41" t="s">
        <v>80</v>
      </c>
      <c r="O112" s="52">
        <v>484</v>
      </c>
      <c r="P112" s="71" t="s">
        <v>396</v>
      </c>
      <c r="Q112" s="77" t="s">
        <v>74</v>
      </c>
    </row>
    <row r="113" spans="1:17" s="19" customFormat="1" ht="18" customHeight="1">
      <c r="A113" s="20"/>
      <c r="B113" s="97"/>
      <c r="C113" s="10" t="s">
        <v>22</v>
      </c>
      <c r="D113" s="10" t="s">
        <v>22</v>
      </c>
      <c r="E113" s="10"/>
      <c r="F113" s="10" t="s">
        <v>22</v>
      </c>
      <c r="G113" s="10" t="s">
        <v>22</v>
      </c>
      <c r="H113" s="79"/>
      <c r="I113" s="38" t="s">
        <v>13</v>
      </c>
      <c r="J113" s="75"/>
      <c r="K113" s="69" t="s">
        <v>461</v>
      </c>
      <c r="L113" s="10" t="s">
        <v>82</v>
      </c>
      <c r="M113" s="70">
        <v>2</v>
      </c>
      <c r="N113" s="41" t="s">
        <v>80</v>
      </c>
      <c r="O113" s="52">
        <v>487</v>
      </c>
      <c r="P113" s="71" t="s">
        <v>396</v>
      </c>
      <c r="Q113" s="77" t="s">
        <v>74</v>
      </c>
    </row>
    <row r="114" spans="1:17" s="20" customFormat="1" ht="18" customHeight="1" thickBot="1">
      <c r="A114" s="19"/>
      <c r="B114" s="104" t="s">
        <v>14</v>
      </c>
      <c r="C114" s="57">
        <f>_xlfn.SUMIFS(M55:M113,C55:C113,"○")</f>
        <v>34</v>
      </c>
      <c r="D114" s="57">
        <f>_xlfn.SUMIFS(M55:M113,D55:D113,"○")</f>
        <v>34</v>
      </c>
      <c r="E114" s="57">
        <f>_xlfn.SUMIFS(M55:M113,E55:E113,"○")</f>
        <v>0</v>
      </c>
      <c r="F114" s="57">
        <f>_xlfn.SUMIFS(M55:M113,F55:F113,"○")</f>
        <v>83</v>
      </c>
      <c r="G114" s="57">
        <f>_xlfn.SUMIFS(M55:M113,G55:G113,"○")</f>
        <v>83</v>
      </c>
      <c r="H114" s="57">
        <f>_xlfn.SUMIFS(M55:M113,H55:H113,"○")</f>
        <v>4</v>
      </c>
      <c r="I114" s="110"/>
      <c r="J114" s="111"/>
      <c r="K114" s="80"/>
      <c r="L114" s="81"/>
      <c r="M114" s="81"/>
      <c r="N114" s="82"/>
      <c r="O114" s="83"/>
      <c r="P114" s="84"/>
      <c r="Q114" s="85"/>
    </row>
    <row r="115" spans="2:17" s="20" customFormat="1" ht="30" customHeight="1" thickTop="1">
      <c r="B115" s="112" t="s">
        <v>16</v>
      </c>
      <c r="C115" s="64" t="s">
        <v>490</v>
      </c>
      <c r="D115" s="64"/>
      <c r="E115" s="64" t="s">
        <v>490</v>
      </c>
      <c r="F115" s="64" t="s">
        <v>487</v>
      </c>
      <c r="G115" s="107"/>
      <c r="H115" s="107"/>
      <c r="I115" s="108" t="s">
        <v>13</v>
      </c>
      <c r="J115" s="109"/>
      <c r="K115" s="86" t="s">
        <v>91</v>
      </c>
      <c r="L115" s="64" t="s">
        <v>78</v>
      </c>
      <c r="M115" s="64">
        <v>6</v>
      </c>
      <c r="N115" s="65" t="s">
        <v>80</v>
      </c>
      <c r="O115" s="66">
        <v>475</v>
      </c>
      <c r="P115" s="87" t="s">
        <v>492</v>
      </c>
      <c r="Q115" s="68" t="s">
        <v>334</v>
      </c>
    </row>
    <row r="116" spans="1:17" s="20" customFormat="1" ht="18" customHeight="1" thickBot="1">
      <c r="A116" s="19"/>
      <c r="B116" s="113" t="s">
        <v>14</v>
      </c>
      <c r="C116" s="81">
        <f>_xlfn.SUMIFS(M115,C115,"○")</f>
        <v>6</v>
      </c>
      <c r="D116" s="81">
        <f>_xlfn.SUMIFS(M115,D115,"○")</f>
        <v>0</v>
      </c>
      <c r="E116" s="81">
        <f>_xlfn.SUMIFS(M115,E115,"○")</f>
        <v>6</v>
      </c>
      <c r="F116" s="81">
        <f>_xlfn.SUMIFS(M115,F115,"○")</f>
        <v>6</v>
      </c>
      <c r="G116" s="81">
        <f>_xlfn.SUMIFS(M115,G115,"○")</f>
        <v>0</v>
      </c>
      <c r="H116" s="81">
        <f>_xlfn.SUMIFS(M115,H115,"○")</f>
        <v>0</v>
      </c>
      <c r="I116" s="110"/>
      <c r="J116" s="111"/>
      <c r="K116" s="80"/>
      <c r="L116" s="81"/>
      <c r="M116" s="81"/>
      <c r="N116" s="82"/>
      <c r="O116" s="83"/>
      <c r="P116" s="84"/>
      <c r="Q116" s="61"/>
    </row>
    <row r="117" spans="2:17" s="20" customFormat="1" ht="18" customHeight="1" thickTop="1">
      <c r="B117" s="106" t="s">
        <v>483</v>
      </c>
      <c r="C117" s="10"/>
      <c r="D117" s="10"/>
      <c r="E117" s="10"/>
      <c r="F117" s="10"/>
      <c r="G117" s="37" t="s">
        <v>424</v>
      </c>
      <c r="H117" s="37"/>
      <c r="I117" s="38" t="s">
        <v>75</v>
      </c>
      <c r="J117" s="78"/>
      <c r="K117" s="45" t="s">
        <v>45</v>
      </c>
      <c r="L117" s="10" t="s">
        <v>78</v>
      </c>
      <c r="M117" s="10">
        <v>2</v>
      </c>
      <c r="N117" s="41" t="s">
        <v>466</v>
      </c>
      <c r="O117" s="42">
        <v>143</v>
      </c>
      <c r="P117" s="87"/>
      <c r="Q117" s="68" t="s">
        <v>397</v>
      </c>
    </row>
    <row r="118" spans="2:17" s="20" customFormat="1" ht="18" customHeight="1">
      <c r="B118" s="96"/>
      <c r="C118" s="70"/>
      <c r="D118" s="70"/>
      <c r="E118" s="70"/>
      <c r="F118" s="70"/>
      <c r="G118" s="79" t="s">
        <v>424</v>
      </c>
      <c r="H118" s="79"/>
      <c r="I118" s="103" t="s">
        <v>60</v>
      </c>
      <c r="J118" s="75"/>
      <c r="K118" s="69" t="s">
        <v>467</v>
      </c>
      <c r="L118" s="70" t="s">
        <v>78</v>
      </c>
      <c r="M118" s="70">
        <v>1</v>
      </c>
      <c r="N118" s="47" t="s">
        <v>55</v>
      </c>
      <c r="O118" s="52" t="s">
        <v>438</v>
      </c>
      <c r="P118" s="71"/>
      <c r="Q118" s="72" t="s">
        <v>397</v>
      </c>
    </row>
    <row r="119" spans="2:17" s="20" customFormat="1" ht="18" customHeight="1">
      <c r="B119" s="96"/>
      <c r="C119" s="10"/>
      <c r="D119" s="10"/>
      <c r="E119" s="10"/>
      <c r="F119" s="10"/>
      <c r="G119" s="37" t="s">
        <v>424</v>
      </c>
      <c r="H119" s="37"/>
      <c r="I119" s="38" t="s">
        <v>60</v>
      </c>
      <c r="J119" s="78"/>
      <c r="K119" s="45" t="s">
        <v>46</v>
      </c>
      <c r="L119" s="10" t="s">
        <v>78</v>
      </c>
      <c r="M119" s="10">
        <v>1</v>
      </c>
      <c r="N119" s="41" t="s">
        <v>55</v>
      </c>
      <c r="O119" s="42">
        <v>128</v>
      </c>
      <c r="P119" s="87"/>
      <c r="Q119" s="77" t="s">
        <v>397</v>
      </c>
    </row>
    <row r="120" spans="2:17" s="20" customFormat="1" ht="18" customHeight="1">
      <c r="B120" s="96"/>
      <c r="C120" s="10"/>
      <c r="D120" s="10"/>
      <c r="E120" s="10"/>
      <c r="F120" s="10"/>
      <c r="G120" s="10" t="s">
        <v>424</v>
      </c>
      <c r="H120" s="37"/>
      <c r="I120" s="38" t="s">
        <v>59</v>
      </c>
      <c r="J120" s="78"/>
      <c r="K120" s="45" t="s">
        <v>41</v>
      </c>
      <c r="L120" s="10" t="s">
        <v>78</v>
      </c>
      <c r="M120" s="10">
        <v>1</v>
      </c>
      <c r="N120" s="41" t="s">
        <v>56</v>
      </c>
      <c r="O120" s="42">
        <v>130</v>
      </c>
      <c r="P120" s="87"/>
      <c r="Q120" s="77" t="s">
        <v>397</v>
      </c>
    </row>
    <row r="121" spans="2:17" s="20" customFormat="1" ht="18" customHeight="1">
      <c r="B121" s="96"/>
      <c r="C121" s="10"/>
      <c r="D121" s="10"/>
      <c r="E121" s="10"/>
      <c r="F121" s="10"/>
      <c r="G121" s="37" t="s">
        <v>22</v>
      </c>
      <c r="H121" s="37"/>
      <c r="I121" s="38" t="s">
        <v>335</v>
      </c>
      <c r="J121" s="78"/>
      <c r="K121" s="45" t="s">
        <v>336</v>
      </c>
      <c r="L121" s="10" t="s">
        <v>58</v>
      </c>
      <c r="M121" s="10">
        <v>2</v>
      </c>
      <c r="N121" s="41" t="s">
        <v>55</v>
      </c>
      <c r="O121" s="42">
        <v>132</v>
      </c>
      <c r="P121" s="87"/>
      <c r="Q121" s="77" t="s">
        <v>397</v>
      </c>
    </row>
    <row r="122" spans="2:17" s="20" customFormat="1" ht="18" customHeight="1">
      <c r="B122" s="96"/>
      <c r="C122" s="10"/>
      <c r="D122" s="10"/>
      <c r="E122" s="10"/>
      <c r="F122" s="10"/>
      <c r="G122" s="37" t="s">
        <v>428</v>
      </c>
      <c r="H122" s="37" t="s">
        <v>424</v>
      </c>
      <c r="I122" s="38" t="s">
        <v>75</v>
      </c>
      <c r="J122" s="78"/>
      <c r="K122" s="45" t="s">
        <v>53</v>
      </c>
      <c r="L122" s="10" t="s">
        <v>78</v>
      </c>
      <c r="M122" s="10">
        <v>2</v>
      </c>
      <c r="N122" s="41" t="s">
        <v>55</v>
      </c>
      <c r="O122" s="42">
        <v>133</v>
      </c>
      <c r="P122" s="87"/>
      <c r="Q122" s="77" t="s">
        <v>397</v>
      </c>
    </row>
    <row r="123" spans="2:17" s="20" customFormat="1" ht="18" customHeight="1">
      <c r="B123" s="96"/>
      <c r="C123" s="10"/>
      <c r="D123" s="10"/>
      <c r="E123" s="10"/>
      <c r="F123" s="10"/>
      <c r="G123" s="37" t="s">
        <v>428</v>
      </c>
      <c r="H123" s="37" t="s">
        <v>424</v>
      </c>
      <c r="I123" s="38" t="s">
        <v>75</v>
      </c>
      <c r="J123" s="78"/>
      <c r="K123" s="45" t="s">
        <v>66</v>
      </c>
      <c r="L123" s="10" t="s">
        <v>78</v>
      </c>
      <c r="M123" s="10">
        <v>1</v>
      </c>
      <c r="N123" s="41" t="s">
        <v>55</v>
      </c>
      <c r="O123" s="42">
        <v>139</v>
      </c>
      <c r="P123" s="87"/>
      <c r="Q123" s="77" t="s">
        <v>397</v>
      </c>
    </row>
    <row r="124" spans="2:17" s="20" customFormat="1" ht="18" customHeight="1">
      <c r="B124" s="96"/>
      <c r="C124" s="10"/>
      <c r="D124" s="10"/>
      <c r="E124" s="10"/>
      <c r="F124" s="10"/>
      <c r="G124" s="37" t="s">
        <v>428</v>
      </c>
      <c r="H124" s="37"/>
      <c r="I124" s="38" t="s">
        <v>75</v>
      </c>
      <c r="J124" s="78"/>
      <c r="K124" s="45" t="s">
        <v>49</v>
      </c>
      <c r="L124" s="10" t="s">
        <v>82</v>
      </c>
      <c r="M124" s="10">
        <v>1</v>
      </c>
      <c r="N124" s="41" t="s">
        <v>55</v>
      </c>
      <c r="O124" s="42">
        <v>142</v>
      </c>
      <c r="P124" s="87"/>
      <c r="Q124" s="77" t="s">
        <v>397</v>
      </c>
    </row>
    <row r="125" spans="2:17" s="20" customFormat="1" ht="18" customHeight="1">
      <c r="B125" s="96"/>
      <c r="C125" s="10"/>
      <c r="D125" s="10"/>
      <c r="E125" s="10"/>
      <c r="F125" s="10"/>
      <c r="G125" s="37" t="s">
        <v>428</v>
      </c>
      <c r="H125" s="37"/>
      <c r="I125" s="103" t="s">
        <v>75</v>
      </c>
      <c r="J125" s="75"/>
      <c r="K125" s="69" t="s">
        <v>43</v>
      </c>
      <c r="L125" s="70" t="s">
        <v>82</v>
      </c>
      <c r="M125" s="70">
        <v>1</v>
      </c>
      <c r="N125" s="41" t="s">
        <v>55</v>
      </c>
      <c r="O125" s="42">
        <v>144</v>
      </c>
      <c r="P125" s="87"/>
      <c r="Q125" s="77" t="s">
        <v>397</v>
      </c>
    </row>
    <row r="126" spans="2:17" s="20" customFormat="1" ht="18" customHeight="1">
      <c r="B126" s="96"/>
      <c r="C126" s="10"/>
      <c r="D126" s="10"/>
      <c r="E126" s="10"/>
      <c r="F126" s="10"/>
      <c r="G126" s="37" t="s">
        <v>428</v>
      </c>
      <c r="H126" s="37" t="s">
        <v>424</v>
      </c>
      <c r="I126" s="103" t="s">
        <v>75</v>
      </c>
      <c r="J126" s="75"/>
      <c r="K126" s="69" t="s">
        <v>50</v>
      </c>
      <c r="L126" s="70" t="s">
        <v>82</v>
      </c>
      <c r="M126" s="70">
        <v>2</v>
      </c>
      <c r="N126" s="41" t="s">
        <v>55</v>
      </c>
      <c r="O126" s="42">
        <v>145</v>
      </c>
      <c r="P126" s="87"/>
      <c r="Q126" s="77" t="s">
        <v>397</v>
      </c>
    </row>
    <row r="127" spans="2:17" s="20" customFormat="1" ht="18" customHeight="1">
      <c r="B127" s="96"/>
      <c r="C127" s="10"/>
      <c r="D127" s="10"/>
      <c r="E127" s="10"/>
      <c r="F127" s="10"/>
      <c r="G127" s="37" t="s">
        <v>424</v>
      </c>
      <c r="H127" s="37" t="s">
        <v>424</v>
      </c>
      <c r="I127" s="103" t="s">
        <v>75</v>
      </c>
      <c r="J127" s="75"/>
      <c r="K127" s="69" t="s">
        <v>51</v>
      </c>
      <c r="L127" s="70" t="s">
        <v>82</v>
      </c>
      <c r="M127" s="70">
        <v>2</v>
      </c>
      <c r="N127" s="41" t="s">
        <v>55</v>
      </c>
      <c r="O127" s="42">
        <v>147</v>
      </c>
      <c r="P127" s="87"/>
      <c r="Q127" s="77" t="s">
        <v>397</v>
      </c>
    </row>
    <row r="128" spans="2:17" s="20" customFormat="1" ht="18" customHeight="1">
      <c r="B128" s="96"/>
      <c r="C128" s="10"/>
      <c r="D128" s="10"/>
      <c r="E128" s="10"/>
      <c r="F128" s="10"/>
      <c r="G128" s="37" t="s">
        <v>424</v>
      </c>
      <c r="H128" s="37"/>
      <c r="I128" s="103" t="s">
        <v>60</v>
      </c>
      <c r="J128" s="75"/>
      <c r="K128" s="45" t="s">
        <v>47</v>
      </c>
      <c r="L128" s="70" t="s">
        <v>82</v>
      </c>
      <c r="M128" s="10">
        <v>1</v>
      </c>
      <c r="N128" s="41" t="s">
        <v>55</v>
      </c>
      <c r="O128" s="42">
        <v>149</v>
      </c>
      <c r="P128" s="87"/>
      <c r="Q128" s="77" t="s">
        <v>397</v>
      </c>
    </row>
    <row r="129" spans="2:17" s="20" customFormat="1" ht="18" customHeight="1">
      <c r="B129" s="96"/>
      <c r="C129" s="10"/>
      <c r="D129" s="10"/>
      <c r="E129" s="10"/>
      <c r="F129" s="10"/>
      <c r="G129" s="10" t="s">
        <v>424</v>
      </c>
      <c r="H129" s="37"/>
      <c r="I129" s="38" t="s">
        <v>60</v>
      </c>
      <c r="J129" s="78"/>
      <c r="K129" s="45" t="s">
        <v>48</v>
      </c>
      <c r="L129" s="10" t="s">
        <v>40</v>
      </c>
      <c r="M129" s="10">
        <v>1</v>
      </c>
      <c r="N129" s="41" t="s">
        <v>55</v>
      </c>
      <c r="O129" s="42">
        <v>150</v>
      </c>
      <c r="P129" s="87"/>
      <c r="Q129" s="77" t="s">
        <v>397</v>
      </c>
    </row>
    <row r="130" spans="2:17" s="20" customFormat="1" ht="18" customHeight="1">
      <c r="B130" s="96"/>
      <c r="C130" s="10"/>
      <c r="D130" s="10"/>
      <c r="E130" s="10"/>
      <c r="F130" s="10"/>
      <c r="G130" s="10" t="s">
        <v>424</v>
      </c>
      <c r="H130" s="37"/>
      <c r="I130" s="38" t="s">
        <v>60</v>
      </c>
      <c r="J130" s="78"/>
      <c r="K130" s="45" t="s">
        <v>63</v>
      </c>
      <c r="L130" s="10" t="s">
        <v>40</v>
      </c>
      <c r="M130" s="10">
        <v>1</v>
      </c>
      <c r="N130" s="41" t="s">
        <v>55</v>
      </c>
      <c r="O130" s="42">
        <v>152</v>
      </c>
      <c r="P130" s="87"/>
      <c r="Q130" s="77" t="s">
        <v>397</v>
      </c>
    </row>
    <row r="131" spans="2:17" s="20" customFormat="1" ht="18" customHeight="1">
      <c r="B131" s="96"/>
      <c r="C131" s="10"/>
      <c r="D131" s="10"/>
      <c r="E131" s="10"/>
      <c r="F131" s="10"/>
      <c r="G131" s="10" t="s">
        <v>428</v>
      </c>
      <c r="H131" s="100" t="s">
        <v>424</v>
      </c>
      <c r="I131" s="38" t="s">
        <v>75</v>
      </c>
      <c r="J131" s="78"/>
      <c r="K131" s="77" t="s">
        <v>54</v>
      </c>
      <c r="L131" s="78" t="s">
        <v>78</v>
      </c>
      <c r="M131" s="78">
        <v>1</v>
      </c>
      <c r="N131" s="101" t="s">
        <v>57</v>
      </c>
      <c r="O131" s="42">
        <v>154</v>
      </c>
      <c r="P131" s="87"/>
      <c r="Q131" s="77" t="s">
        <v>397</v>
      </c>
    </row>
    <row r="132" spans="2:17" s="20" customFormat="1" ht="18" customHeight="1">
      <c r="B132" s="96"/>
      <c r="C132" s="10"/>
      <c r="D132" s="10"/>
      <c r="E132" s="10"/>
      <c r="F132" s="10"/>
      <c r="G132" s="10" t="s">
        <v>424</v>
      </c>
      <c r="H132" s="37"/>
      <c r="I132" s="38" t="s">
        <v>75</v>
      </c>
      <c r="J132" s="78"/>
      <c r="K132" s="45" t="s">
        <v>42</v>
      </c>
      <c r="L132" s="10" t="s">
        <v>82</v>
      </c>
      <c r="M132" s="10">
        <v>1</v>
      </c>
      <c r="N132" s="41" t="s">
        <v>57</v>
      </c>
      <c r="O132" s="42">
        <v>156</v>
      </c>
      <c r="P132" s="87"/>
      <c r="Q132" s="77" t="s">
        <v>397</v>
      </c>
    </row>
    <row r="133" spans="2:17" s="20" customFormat="1" ht="18" customHeight="1">
      <c r="B133" s="96"/>
      <c r="C133" s="10"/>
      <c r="D133" s="10"/>
      <c r="E133" s="10"/>
      <c r="F133" s="10"/>
      <c r="G133" s="37" t="s">
        <v>424</v>
      </c>
      <c r="H133" s="37"/>
      <c r="I133" s="38" t="s">
        <v>75</v>
      </c>
      <c r="J133" s="78"/>
      <c r="K133" s="45" t="s">
        <v>44</v>
      </c>
      <c r="L133" s="10" t="s">
        <v>40</v>
      </c>
      <c r="M133" s="10">
        <v>1</v>
      </c>
      <c r="N133" s="41" t="s">
        <v>57</v>
      </c>
      <c r="O133" s="42">
        <v>157</v>
      </c>
      <c r="P133" s="87"/>
      <c r="Q133" s="77" t="s">
        <v>397</v>
      </c>
    </row>
    <row r="134" spans="2:17" s="20" customFormat="1" ht="18" customHeight="1">
      <c r="B134" s="96"/>
      <c r="C134" s="10"/>
      <c r="D134" s="10"/>
      <c r="E134" s="10"/>
      <c r="F134" s="10"/>
      <c r="G134" s="10" t="s">
        <v>428</v>
      </c>
      <c r="H134" s="37"/>
      <c r="I134" s="38" t="s">
        <v>75</v>
      </c>
      <c r="J134" s="78"/>
      <c r="K134" s="45" t="s">
        <v>62</v>
      </c>
      <c r="L134" s="10" t="s">
        <v>82</v>
      </c>
      <c r="M134" s="10">
        <v>1</v>
      </c>
      <c r="N134" s="41" t="s">
        <v>57</v>
      </c>
      <c r="O134" s="42">
        <v>158</v>
      </c>
      <c r="P134" s="87"/>
      <c r="Q134" s="77" t="s">
        <v>397</v>
      </c>
    </row>
    <row r="135" spans="2:17" s="20" customFormat="1" ht="18" customHeight="1">
      <c r="B135" s="96"/>
      <c r="C135" s="10"/>
      <c r="D135" s="10"/>
      <c r="E135" s="10"/>
      <c r="F135" s="10"/>
      <c r="G135" s="37" t="s">
        <v>428</v>
      </c>
      <c r="H135" s="37" t="s">
        <v>424</v>
      </c>
      <c r="I135" s="38" t="s">
        <v>75</v>
      </c>
      <c r="J135" s="78"/>
      <c r="K135" s="45" t="s">
        <v>50</v>
      </c>
      <c r="L135" s="10" t="s">
        <v>40</v>
      </c>
      <c r="M135" s="10">
        <v>1</v>
      </c>
      <c r="N135" s="47" t="s">
        <v>57</v>
      </c>
      <c r="O135" s="42">
        <v>159</v>
      </c>
      <c r="P135" s="87"/>
      <c r="Q135" s="77" t="s">
        <v>397</v>
      </c>
    </row>
    <row r="136" spans="2:17" s="20" customFormat="1" ht="18" customHeight="1">
      <c r="B136" s="96"/>
      <c r="C136" s="10"/>
      <c r="D136" s="10"/>
      <c r="E136" s="10"/>
      <c r="F136" s="10"/>
      <c r="G136" s="37" t="s">
        <v>424</v>
      </c>
      <c r="H136" s="37" t="s">
        <v>424</v>
      </c>
      <c r="I136" s="38" t="s">
        <v>75</v>
      </c>
      <c r="J136" s="78"/>
      <c r="K136" s="45" t="s">
        <v>52</v>
      </c>
      <c r="L136" s="10" t="s">
        <v>82</v>
      </c>
      <c r="M136" s="10">
        <v>1</v>
      </c>
      <c r="N136" s="47" t="s">
        <v>57</v>
      </c>
      <c r="O136" s="42">
        <v>160</v>
      </c>
      <c r="P136" s="87"/>
      <c r="Q136" s="77" t="s">
        <v>397</v>
      </c>
    </row>
    <row r="137" spans="2:17" s="20" customFormat="1" ht="18" customHeight="1">
      <c r="B137" s="96"/>
      <c r="C137" s="10"/>
      <c r="D137" s="10"/>
      <c r="E137" s="10"/>
      <c r="F137" s="10"/>
      <c r="G137" s="10" t="s">
        <v>424</v>
      </c>
      <c r="H137" s="37" t="s">
        <v>424</v>
      </c>
      <c r="I137" s="38" t="s">
        <v>75</v>
      </c>
      <c r="J137" s="78"/>
      <c r="K137" s="45" t="s">
        <v>484</v>
      </c>
      <c r="L137" s="10" t="s">
        <v>82</v>
      </c>
      <c r="M137" s="10">
        <v>1</v>
      </c>
      <c r="N137" s="47" t="s">
        <v>57</v>
      </c>
      <c r="O137" s="42">
        <v>164</v>
      </c>
      <c r="P137" s="87"/>
      <c r="Q137" s="77" t="s">
        <v>397</v>
      </c>
    </row>
    <row r="138" spans="2:17" s="20" customFormat="1" ht="18" customHeight="1">
      <c r="B138" s="96"/>
      <c r="C138" s="70"/>
      <c r="D138" s="70"/>
      <c r="E138" s="70"/>
      <c r="F138" s="70"/>
      <c r="G138" s="70" t="s">
        <v>424</v>
      </c>
      <c r="H138" s="79"/>
      <c r="I138" s="103" t="s">
        <v>75</v>
      </c>
      <c r="J138" s="75"/>
      <c r="K138" s="69" t="s">
        <v>435</v>
      </c>
      <c r="L138" s="70" t="s">
        <v>82</v>
      </c>
      <c r="M138" s="70">
        <v>1</v>
      </c>
      <c r="N138" s="47" t="s">
        <v>57</v>
      </c>
      <c r="O138" s="52" t="s">
        <v>436</v>
      </c>
      <c r="P138" s="71"/>
      <c r="Q138" s="72" t="s">
        <v>397</v>
      </c>
    </row>
    <row r="139" spans="2:17" s="20" customFormat="1" ht="18" customHeight="1">
      <c r="B139" s="96"/>
      <c r="C139" s="70" t="s">
        <v>428</v>
      </c>
      <c r="D139" s="70"/>
      <c r="E139" s="70"/>
      <c r="F139" s="70"/>
      <c r="G139" s="70" t="s">
        <v>22</v>
      </c>
      <c r="H139" s="79"/>
      <c r="I139" s="103" t="s">
        <v>87</v>
      </c>
      <c r="J139" s="75"/>
      <c r="K139" s="69" t="s">
        <v>32</v>
      </c>
      <c r="L139" s="70" t="s">
        <v>78</v>
      </c>
      <c r="M139" s="70">
        <v>2</v>
      </c>
      <c r="N139" s="47" t="s">
        <v>79</v>
      </c>
      <c r="O139" s="52">
        <v>447</v>
      </c>
      <c r="P139" s="71"/>
      <c r="Q139" s="72" t="s">
        <v>397</v>
      </c>
    </row>
    <row r="140" spans="2:17" s="20" customFormat="1" ht="18" customHeight="1">
      <c r="B140" s="96"/>
      <c r="C140" s="10" t="s">
        <v>428</v>
      </c>
      <c r="D140" s="10"/>
      <c r="E140" s="10"/>
      <c r="F140" s="10"/>
      <c r="G140" s="37" t="s">
        <v>22</v>
      </c>
      <c r="H140" s="37" t="s">
        <v>424</v>
      </c>
      <c r="I140" s="38" t="s">
        <v>87</v>
      </c>
      <c r="J140" s="78"/>
      <c r="K140" s="45" t="s">
        <v>36</v>
      </c>
      <c r="L140" s="10" t="s">
        <v>78</v>
      </c>
      <c r="M140" s="10">
        <v>2</v>
      </c>
      <c r="N140" s="47" t="s">
        <v>79</v>
      </c>
      <c r="O140" s="42">
        <v>451</v>
      </c>
      <c r="P140" s="87"/>
      <c r="Q140" s="77" t="s">
        <v>397</v>
      </c>
    </row>
    <row r="141" spans="2:17" s="20" customFormat="1" ht="18" customHeight="1">
      <c r="B141" s="96"/>
      <c r="C141" s="10" t="s">
        <v>428</v>
      </c>
      <c r="D141" s="10"/>
      <c r="E141" s="10"/>
      <c r="F141" s="10"/>
      <c r="G141" s="37" t="s">
        <v>22</v>
      </c>
      <c r="H141" s="37"/>
      <c r="I141" s="38" t="s">
        <v>87</v>
      </c>
      <c r="J141" s="78"/>
      <c r="K141" s="45" t="s">
        <v>34</v>
      </c>
      <c r="L141" s="10" t="s">
        <v>78</v>
      </c>
      <c r="M141" s="10">
        <v>2</v>
      </c>
      <c r="N141" s="41" t="s">
        <v>79</v>
      </c>
      <c r="O141" s="42">
        <v>453</v>
      </c>
      <c r="P141" s="87"/>
      <c r="Q141" s="77" t="s">
        <v>397</v>
      </c>
    </row>
    <row r="142" spans="2:17" s="20" customFormat="1" ht="18" customHeight="1">
      <c r="B142" s="96"/>
      <c r="C142" s="10" t="s">
        <v>428</v>
      </c>
      <c r="D142" s="10"/>
      <c r="E142" s="10"/>
      <c r="F142" s="10"/>
      <c r="G142" s="37" t="s">
        <v>22</v>
      </c>
      <c r="H142" s="37"/>
      <c r="I142" s="38" t="s">
        <v>87</v>
      </c>
      <c r="J142" s="78"/>
      <c r="K142" s="45" t="s">
        <v>37</v>
      </c>
      <c r="L142" s="10" t="s">
        <v>78</v>
      </c>
      <c r="M142" s="10">
        <v>2</v>
      </c>
      <c r="N142" s="47" t="s">
        <v>79</v>
      </c>
      <c r="O142" s="42">
        <v>454</v>
      </c>
      <c r="P142" s="87"/>
      <c r="Q142" s="77" t="s">
        <v>397</v>
      </c>
    </row>
    <row r="143" spans="2:17" s="20" customFormat="1" ht="18" customHeight="1">
      <c r="B143" s="96"/>
      <c r="C143" s="10" t="s">
        <v>428</v>
      </c>
      <c r="D143" s="10"/>
      <c r="E143" s="10"/>
      <c r="F143" s="10"/>
      <c r="G143" s="37" t="s">
        <v>22</v>
      </c>
      <c r="H143" s="37" t="s">
        <v>424</v>
      </c>
      <c r="I143" s="103" t="s">
        <v>87</v>
      </c>
      <c r="J143" s="75"/>
      <c r="K143" s="69" t="s">
        <v>33</v>
      </c>
      <c r="L143" s="10" t="s">
        <v>78</v>
      </c>
      <c r="M143" s="70">
        <v>2</v>
      </c>
      <c r="N143" s="41" t="s">
        <v>80</v>
      </c>
      <c r="O143" s="42">
        <v>448</v>
      </c>
      <c r="P143" s="87"/>
      <c r="Q143" s="77" t="s">
        <v>397</v>
      </c>
    </row>
    <row r="144" spans="1:17" s="19" customFormat="1" ht="18" customHeight="1">
      <c r="A144" s="20"/>
      <c r="B144" s="96"/>
      <c r="C144" s="10" t="s">
        <v>428</v>
      </c>
      <c r="D144" s="10"/>
      <c r="E144" s="10"/>
      <c r="F144" s="10"/>
      <c r="G144" s="37" t="s">
        <v>22</v>
      </c>
      <c r="H144" s="37"/>
      <c r="I144" s="103" t="s">
        <v>87</v>
      </c>
      <c r="J144" s="75"/>
      <c r="K144" s="69" t="s">
        <v>35</v>
      </c>
      <c r="L144" s="10" t="s">
        <v>78</v>
      </c>
      <c r="M144" s="70">
        <v>2</v>
      </c>
      <c r="N144" s="41" t="s">
        <v>80</v>
      </c>
      <c r="O144" s="42">
        <v>450</v>
      </c>
      <c r="P144" s="87"/>
      <c r="Q144" s="77" t="s">
        <v>397</v>
      </c>
    </row>
    <row r="145" spans="1:17" s="19" customFormat="1" ht="18" customHeight="1">
      <c r="A145" s="20"/>
      <c r="B145" s="96"/>
      <c r="C145" s="10" t="s">
        <v>428</v>
      </c>
      <c r="D145" s="10"/>
      <c r="E145" s="10"/>
      <c r="F145" s="10"/>
      <c r="G145" s="37" t="s">
        <v>22</v>
      </c>
      <c r="H145" s="37"/>
      <c r="I145" s="103" t="s">
        <v>87</v>
      </c>
      <c r="J145" s="75"/>
      <c r="K145" s="69" t="s">
        <v>38</v>
      </c>
      <c r="L145" s="10" t="s">
        <v>82</v>
      </c>
      <c r="M145" s="70">
        <v>2</v>
      </c>
      <c r="N145" s="41" t="s">
        <v>80</v>
      </c>
      <c r="O145" s="42">
        <v>456</v>
      </c>
      <c r="P145" s="87"/>
      <c r="Q145" s="77" t="s">
        <v>397</v>
      </c>
    </row>
    <row r="146" spans="1:17" s="4" customFormat="1" ht="18" customHeight="1">
      <c r="A146" s="20"/>
      <c r="B146" s="96"/>
      <c r="C146" s="10" t="s">
        <v>428</v>
      </c>
      <c r="D146" s="10"/>
      <c r="E146" s="10"/>
      <c r="F146" s="10"/>
      <c r="G146" s="37" t="s">
        <v>22</v>
      </c>
      <c r="H146" s="37" t="s">
        <v>424</v>
      </c>
      <c r="I146" s="103" t="s">
        <v>87</v>
      </c>
      <c r="J146" s="75"/>
      <c r="K146" s="69" t="s">
        <v>39</v>
      </c>
      <c r="L146" s="10" t="s">
        <v>82</v>
      </c>
      <c r="M146" s="70">
        <v>2</v>
      </c>
      <c r="N146" s="41" t="s">
        <v>80</v>
      </c>
      <c r="O146" s="42">
        <v>457</v>
      </c>
      <c r="P146" s="87"/>
      <c r="Q146" s="77" t="s">
        <v>397</v>
      </c>
    </row>
    <row r="147" spans="1:17" s="4" customFormat="1" ht="18.75" customHeight="1">
      <c r="A147" s="19"/>
      <c r="B147" s="114" t="s">
        <v>14</v>
      </c>
      <c r="C147" s="91">
        <f>_xlfn.SUMIFS(M117:M146,C117:C146,"○")</f>
        <v>16</v>
      </c>
      <c r="D147" s="91">
        <f>_xlfn.SUMIFS(M117:M146,D117:D146,"○")</f>
        <v>0</v>
      </c>
      <c r="E147" s="91">
        <f>_xlfn.SUMIFS(M117:M146,E117:E146,"○")</f>
        <v>0</v>
      </c>
      <c r="F147" s="91">
        <f>_xlfn.SUMIFS(M117:M146,F117:F146,"○")</f>
        <v>0</v>
      </c>
      <c r="G147" s="91">
        <f>_xlfn.SUMIFS(M117:M146,G117:G146,"○")</f>
        <v>43</v>
      </c>
      <c r="H147" s="91">
        <f>_xlfn.SUMIFS(M117:M146,H117:H146,"○")</f>
        <v>17</v>
      </c>
      <c r="I147" s="115"/>
      <c r="J147" s="116"/>
      <c r="K147" s="117"/>
      <c r="L147" s="117"/>
      <c r="M147" s="117"/>
      <c r="N147" s="118"/>
      <c r="O147" s="119"/>
      <c r="P147" s="120"/>
      <c r="Q147" s="116"/>
    </row>
    <row r="148" spans="1:17" s="4" customFormat="1" ht="16.5" customHeight="1">
      <c r="A148" s="3"/>
      <c r="B148" s="33"/>
      <c r="C148" s="34"/>
      <c r="D148" s="34"/>
      <c r="E148" s="34"/>
      <c r="F148" s="34"/>
      <c r="G148" s="34"/>
      <c r="H148" s="34"/>
      <c r="I148" s="5"/>
      <c r="J148" s="5"/>
      <c r="K148" s="5"/>
      <c r="L148" s="5"/>
      <c r="M148" s="5"/>
      <c r="N148" s="5"/>
      <c r="O148" s="5"/>
      <c r="P148" s="34"/>
      <c r="Q148" s="35"/>
    </row>
    <row r="149" spans="1:6" s="19" customFormat="1" ht="13.5">
      <c r="A149" s="6"/>
      <c r="B149" s="7" t="s">
        <v>379</v>
      </c>
      <c r="C149" s="7"/>
      <c r="D149" s="7"/>
      <c r="E149" s="7"/>
      <c r="F149" s="8"/>
    </row>
    <row r="150" spans="1:6" s="19" customFormat="1" ht="13.5">
      <c r="A150" s="6"/>
      <c r="B150" s="9" t="s">
        <v>380</v>
      </c>
      <c r="C150" s="10">
        <f>_xlfn.SUMIFS($M$14:$M146,$C$14:$C146,"○")</f>
        <v>94</v>
      </c>
      <c r="D150" s="11" t="s">
        <v>381</v>
      </c>
      <c r="E150" s="11">
        <v>62</v>
      </c>
      <c r="F150" s="12" t="s">
        <v>382</v>
      </c>
    </row>
    <row r="151" spans="1:6" s="19" customFormat="1" ht="13.5">
      <c r="A151" s="6"/>
      <c r="B151" s="9" t="s">
        <v>383</v>
      </c>
      <c r="C151" s="10">
        <f>_xlfn.SUMIFS($M$14:$M146,$D$14:$D146,"○")</f>
        <v>72</v>
      </c>
      <c r="D151" s="11" t="s">
        <v>381</v>
      </c>
      <c r="E151" s="11">
        <v>40</v>
      </c>
      <c r="F151" s="12" t="s">
        <v>384</v>
      </c>
    </row>
    <row r="152" spans="1:6" s="19" customFormat="1" ht="13.5">
      <c r="A152" s="6"/>
      <c r="B152" s="9" t="s">
        <v>385</v>
      </c>
      <c r="C152" s="10">
        <f>_xlfn.SUMIFS($M$14:$M146,$E$14:$E146,"○")</f>
        <v>44</v>
      </c>
      <c r="D152" s="11" t="s">
        <v>381</v>
      </c>
      <c r="E152" s="11">
        <v>31</v>
      </c>
      <c r="F152" s="12" t="s">
        <v>386</v>
      </c>
    </row>
    <row r="153" spans="1:6" s="19" customFormat="1" ht="13.5">
      <c r="A153" s="6"/>
      <c r="B153" s="9" t="s">
        <v>387</v>
      </c>
      <c r="C153" s="10">
        <f>_xlfn.SUMIFS($M$14:$M146,$F$14:$F146,"○")</f>
        <v>169</v>
      </c>
      <c r="D153" s="11" t="s">
        <v>381</v>
      </c>
      <c r="E153" s="11">
        <v>62</v>
      </c>
      <c r="F153" s="12" t="s">
        <v>388</v>
      </c>
    </row>
    <row r="154" spans="1:6" s="19" customFormat="1" ht="13.5">
      <c r="A154" s="6"/>
      <c r="B154" s="9" t="s">
        <v>389</v>
      </c>
      <c r="C154" s="10">
        <f>_xlfn.SUMIFS($M$14:$M146,$G$14:$G146,"○")</f>
        <v>126</v>
      </c>
      <c r="D154" s="11" t="s">
        <v>381</v>
      </c>
      <c r="E154" s="11">
        <v>24</v>
      </c>
      <c r="F154" s="12" t="s">
        <v>390</v>
      </c>
    </row>
    <row r="155" spans="1:6" s="19" customFormat="1" ht="13.5">
      <c r="A155" s="6"/>
      <c r="B155" s="9" t="s">
        <v>391</v>
      </c>
      <c r="C155" s="10">
        <f>_xlfn.SUMIFS($M$14:$M146,$H$14:$H146,"○")</f>
        <v>21</v>
      </c>
      <c r="D155" s="11" t="s">
        <v>381</v>
      </c>
      <c r="E155" s="11">
        <v>1</v>
      </c>
      <c r="F155" s="12" t="s">
        <v>392</v>
      </c>
    </row>
    <row r="156" spans="1:6" s="19" customFormat="1" ht="13.5">
      <c r="A156" s="6"/>
      <c r="B156" s="13" t="s">
        <v>13</v>
      </c>
      <c r="C156" s="14">
        <f>$C157+$C159</f>
        <v>86</v>
      </c>
      <c r="D156" s="11" t="s">
        <v>399</v>
      </c>
      <c r="E156" s="11">
        <v>40</v>
      </c>
      <c r="F156" s="12" t="s">
        <v>400</v>
      </c>
    </row>
    <row r="157" spans="1:6" s="19" customFormat="1" ht="13.5">
      <c r="A157" s="6"/>
      <c r="B157" s="13" t="s">
        <v>242</v>
      </c>
      <c r="C157" s="14">
        <f>_xlfn.SUMIFS($M$14:$M146,$P$14:$P146,"A")</f>
        <v>39</v>
      </c>
      <c r="D157" s="11" t="s">
        <v>399</v>
      </c>
      <c r="E157" s="11">
        <v>30</v>
      </c>
      <c r="F157" s="12" t="s">
        <v>400</v>
      </c>
    </row>
    <row r="158" spans="1:6" s="19" customFormat="1" ht="13.5">
      <c r="A158" s="6"/>
      <c r="B158" s="22" t="s">
        <v>398</v>
      </c>
      <c r="C158" s="14">
        <f>_xlfn.SUMIFS($M$14:$M146,$Q$14:$Q146,"電気電子工学の基礎となる科目")</f>
        <v>12</v>
      </c>
      <c r="D158" s="11" t="s">
        <v>399</v>
      </c>
      <c r="E158" s="11">
        <v>4</v>
      </c>
      <c r="F158" s="12" t="s">
        <v>400</v>
      </c>
    </row>
    <row r="159" spans="1:6" s="19" customFormat="1" ht="13.5">
      <c r="A159" s="6"/>
      <c r="B159" s="13" t="s">
        <v>236</v>
      </c>
      <c r="C159" s="14">
        <f>_xlfn.SUMIFS($M$14:$M146,$P$14:$P146,"B")</f>
        <v>47</v>
      </c>
      <c r="D159" s="11" t="s">
        <v>399</v>
      </c>
      <c r="E159" s="11">
        <v>6</v>
      </c>
      <c r="F159" s="12" t="s">
        <v>400</v>
      </c>
    </row>
    <row r="160" spans="1:6" s="19" customFormat="1" ht="13.5">
      <c r="A160" s="6"/>
      <c r="B160" s="13" t="s">
        <v>15</v>
      </c>
      <c r="C160" s="14">
        <f>_xlfn.SUMIFS($M$14:$M146,$P$14:$P146,"関連")</f>
        <v>83</v>
      </c>
      <c r="D160" s="11" t="s">
        <v>399</v>
      </c>
      <c r="E160" s="11">
        <v>4</v>
      </c>
      <c r="F160" s="12" t="s">
        <v>400</v>
      </c>
    </row>
    <row r="161" spans="1:18" s="19" customFormat="1" ht="13.5">
      <c r="A161" s="6"/>
      <c r="B161" s="6"/>
      <c r="C161" s="6"/>
      <c r="D161" s="6"/>
      <c r="E161" s="6"/>
      <c r="F161" s="6"/>
      <c r="R161" s="18"/>
    </row>
    <row r="162" spans="2:18" ht="13.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2:18" ht="13.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2:18" ht="13.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2:18" ht="13.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2:18" ht="13.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2:18" ht="13.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2:18" ht="13.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2:18" ht="13.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2:18" ht="13.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2:18" ht="13.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2:18" ht="13.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</sheetData>
  <sheetProtection/>
  <mergeCells count="17">
    <mergeCell ref="B5:C5"/>
    <mergeCell ref="D5:J5"/>
    <mergeCell ref="B8:C8"/>
    <mergeCell ref="D8:J8"/>
    <mergeCell ref="B9:C9"/>
    <mergeCell ref="D9:J9"/>
    <mergeCell ref="B6:C6"/>
    <mergeCell ref="D6:J6"/>
    <mergeCell ref="P12:Q13"/>
    <mergeCell ref="B10:C10"/>
    <mergeCell ref="D10:J10"/>
    <mergeCell ref="B12:H12"/>
    <mergeCell ref="I12:L12"/>
    <mergeCell ref="M12:M13"/>
    <mergeCell ref="N12:N13"/>
    <mergeCell ref="O12:O13"/>
    <mergeCell ref="M11:Q11"/>
  </mergeCells>
  <conditionalFormatting sqref="C150:C155">
    <cfRule type="expression" priority="1" dxfId="6">
      <formula>C150&lt;E150</formula>
    </cfRule>
  </conditionalFormatting>
  <printOptions/>
  <pageMargins left="0.984251968503937" right="0.7874015748031497" top="0.7874015748031497" bottom="0.1968503937007874" header="0.31496062992125984" footer="0.31496062992125984"/>
  <pageSetup horizontalDpi="600" verticalDpi="600" orientation="portrait" paperSize="8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Q146"/>
  <sheetViews>
    <sheetView view="pageBreakPreview" zoomScale="60" zoomScaleNormal="70" workbookViewId="0" topLeftCell="A1">
      <selection activeCell="D9" sqref="D9:J9"/>
    </sheetView>
  </sheetViews>
  <sheetFormatPr defaultColWidth="13.75390625" defaultRowHeight="12.75"/>
  <cols>
    <col min="1" max="1" width="4.25390625" style="1" customWidth="1"/>
    <col min="2" max="2" width="14.375" style="1" customWidth="1"/>
    <col min="3" max="8" width="5.75390625" style="1" customWidth="1"/>
    <col min="9" max="9" width="18.75390625" style="1" customWidth="1"/>
    <col min="10" max="10" width="11.75390625" style="1" customWidth="1"/>
    <col min="11" max="11" width="38.75390625" style="1" customWidth="1"/>
    <col min="12" max="12" width="10.75390625" style="1" customWidth="1"/>
    <col min="13" max="13" width="10.875" style="1" customWidth="1"/>
    <col min="14" max="14" width="10.875" style="1" bestFit="1" customWidth="1"/>
    <col min="15" max="16" width="7.875" style="1" customWidth="1"/>
    <col min="17" max="17" width="57.25390625" style="1" customWidth="1"/>
    <col min="18" max="16384" width="13.75390625" style="1" customWidth="1"/>
  </cols>
  <sheetData>
    <row r="1" spans="1:17" s="19" customFormat="1" ht="14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7" t="s">
        <v>17</v>
      </c>
    </row>
    <row r="2" spans="1:17" s="4" customFormat="1" ht="14.25">
      <c r="A2" s="204" t="s">
        <v>443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  <c r="P2" s="205"/>
      <c r="Q2" s="206"/>
    </row>
    <row r="3" spans="1:17" s="19" customFormat="1" ht="17.25">
      <c r="A3" s="88" t="s">
        <v>418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="19" customFormat="1" ht="13.5"/>
    <row r="5" spans="2:11" s="19" customFormat="1" ht="13.5" customHeight="1">
      <c r="B5" s="249" t="s">
        <v>0</v>
      </c>
      <c r="C5" s="250"/>
      <c r="D5" s="229" t="s">
        <v>19</v>
      </c>
      <c r="E5" s="251"/>
      <c r="F5" s="251"/>
      <c r="G5" s="251"/>
      <c r="H5" s="251"/>
      <c r="I5" s="251"/>
      <c r="J5" s="252"/>
      <c r="K5" s="89"/>
    </row>
    <row r="6" spans="2:11" s="19" customFormat="1" ht="14.25" customHeight="1">
      <c r="B6" s="249" t="s">
        <v>1</v>
      </c>
      <c r="C6" s="250"/>
      <c r="D6" s="229" t="s">
        <v>439</v>
      </c>
      <c r="E6" s="251"/>
      <c r="F6" s="251"/>
      <c r="G6" s="251"/>
      <c r="H6" s="251"/>
      <c r="I6" s="251"/>
      <c r="J6" s="252"/>
      <c r="K6" s="89"/>
    </row>
    <row r="7" s="19" customFormat="1" ht="13.5">
      <c r="K7" s="90"/>
    </row>
    <row r="8" spans="2:11" s="19" customFormat="1" ht="13.5" customHeight="1">
      <c r="B8" s="249" t="s">
        <v>2</v>
      </c>
      <c r="C8" s="250"/>
      <c r="D8" s="229" t="s">
        <v>20</v>
      </c>
      <c r="E8" s="251"/>
      <c r="F8" s="251"/>
      <c r="G8" s="251"/>
      <c r="H8" s="251"/>
      <c r="I8" s="251"/>
      <c r="J8" s="252"/>
      <c r="K8" s="89"/>
    </row>
    <row r="9" spans="2:11" s="19" customFormat="1" ht="13.5">
      <c r="B9" s="249" t="s">
        <v>3</v>
      </c>
      <c r="C9" s="250"/>
      <c r="D9" s="229" t="s">
        <v>92</v>
      </c>
      <c r="E9" s="251"/>
      <c r="F9" s="251"/>
      <c r="G9" s="251"/>
      <c r="H9" s="251"/>
      <c r="I9" s="251"/>
      <c r="J9" s="252"/>
      <c r="K9" s="89"/>
    </row>
    <row r="10" spans="2:11" s="19" customFormat="1" ht="13.5">
      <c r="B10" s="249" t="s">
        <v>378</v>
      </c>
      <c r="C10" s="250"/>
      <c r="D10" s="236">
        <v>2</v>
      </c>
      <c r="E10" s="237"/>
      <c r="F10" s="237"/>
      <c r="G10" s="237"/>
      <c r="H10" s="237"/>
      <c r="I10" s="237"/>
      <c r="J10" s="238"/>
      <c r="K10" s="89"/>
    </row>
    <row r="11" spans="13:17" s="19" customFormat="1" ht="13.5">
      <c r="M11" s="248" t="s">
        <v>420</v>
      </c>
      <c r="N11" s="258"/>
      <c r="O11" s="258"/>
      <c r="P11" s="258"/>
      <c r="Q11" s="258"/>
    </row>
    <row r="12" spans="2:17" s="19" customFormat="1" ht="13.5" customHeight="1">
      <c r="B12" s="239" t="s">
        <v>235</v>
      </c>
      <c r="C12" s="253"/>
      <c r="D12" s="253"/>
      <c r="E12" s="253"/>
      <c r="F12" s="253"/>
      <c r="G12" s="253"/>
      <c r="H12" s="253"/>
      <c r="I12" s="242" t="s">
        <v>4</v>
      </c>
      <c r="J12" s="240"/>
      <c r="K12" s="253"/>
      <c r="L12" s="254"/>
      <c r="M12" s="255" t="s">
        <v>5</v>
      </c>
      <c r="N12" s="239" t="s">
        <v>6</v>
      </c>
      <c r="O12" s="246" t="s">
        <v>7</v>
      </c>
      <c r="P12" s="232" t="s">
        <v>421</v>
      </c>
      <c r="Q12" s="233"/>
    </row>
    <row r="13" spans="2:17" s="19" customFormat="1" ht="13.5">
      <c r="B13" s="91" t="s">
        <v>8</v>
      </c>
      <c r="C13" s="91" t="s">
        <v>444</v>
      </c>
      <c r="D13" s="91" t="s">
        <v>494</v>
      </c>
      <c r="E13" s="91" t="s">
        <v>446</v>
      </c>
      <c r="F13" s="91" t="s">
        <v>447</v>
      </c>
      <c r="G13" s="36" t="s">
        <v>486</v>
      </c>
      <c r="H13" s="36" t="s">
        <v>495</v>
      </c>
      <c r="I13" s="93" t="s">
        <v>9</v>
      </c>
      <c r="J13" s="94" t="s">
        <v>10</v>
      </c>
      <c r="K13" s="91" t="s">
        <v>11</v>
      </c>
      <c r="L13" s="91" t="s">
        <v>12</v>
      </c>
      <c r="M13" s="256"/>
      <c r="N13" s="257"/>
      <c r="O13" s="259"/>
      <c r="P13" s="234"/>
      <c r="Q13" s="235"/>
    </row>
    <row r="14" spans="2:17" s="20" customFormat="1" ht="18" customHeight="1">
      <c r="B14" s="95" t="s">
        <v>13</v>
      </c>
      <c r="C14" s="10"/>
      <c r="D14" s="10"/>
      <c r="E14" s="10"/>
      <c r="F14" s="70" t="s">
        <v>22</v>
      </c>
      <c r="G14" s="37"/>
      <c r="H14" s="37"/>
      <c r="I14" s="38" t="s">
        <v>73</v>
      </c>
      <c r="J14" s="78"/>
      <c r="K14" s="124" t="s">
        <v>111</v>
      </c>
      <c r="L14" s="21" t="s">
        <v>64</v>
      </c>
      <c r="M14" s="21">
        <v>1</v>
      </c>
      <c r="N14" s="125" t="s">
        <v>68</v>
      </c>
      <c r="O14" s="42">
        <v>264</v>
      </c>
      <c r="P14" s="121" t="s">
        <v>426</v>
      </c>
      <c r="Q14" s="77" t="s">
        <v>354</v>
      </c>
    </row>
    <row r="15" spans="2:17" s="20" customFormat="1" ht="18" customHeight="1">
      <c r="B15" s="96"/>
      <c r="C15" s="10"/>
      <c r="D15" s="10"/>
      <c r="E15" s="10"/>
      <c r="F15" s="70" t="s">
        <v>22</v>
      </c>
      <c r="G15" s="37"/>
      <c r="H15" s="37"/>
      <c r="I15" s="38" t="s">
        <v>73</v>
      </c>
      <c r="J15" s="78"/>
      <c r="K15" s="126" t="s">
        <v>102</v>
      </c>
      <c r="L15" s="127" t="s">
        <v>64</v>
      </c>
      <c r="M15" s="21">
        <v>1</v>
      </c>
      <c r="N15" s="125" t="s">
        <v>68</v>
      </c>
      <c r="O15" s="42">
        <v>265</v>
      </c>
      <c r="P15" s="121" t="s">
        <v>426</v>
      </c>
      <c r="Q15" s="77" t="s">
        <v>353</v>
      </c>
    </row>
    <row r="16" spans="2:17" s="20" customFormat="1" ht="18" customHeight="1">
      <c r="B16" s="96"/>
      <c r="C16" s="10"/>
      <c r="D16" s="10"/>
      <c r="E16" s="10"/>
      <c r="F16" s="70" t="s">
        <v>22</v>
      </c>
      <c r="G16" s="37"/>
      <c r="H16" s="37"/>
      <c r="I16" s="38" t="s">
        <v>73</v>
      </c>
      <c r="J16" s="78"/>
      <c r="K16" s="124" t="s">
        <v>112</v>
      </c>
      <c r="L16" s="21" t="s">
        <v>64</v>
      </c>
      <c r="M16" s="21">
        <v>2</v>
      </c>
      <c r="N16" s="125" t="s">
        <v>68</v>
      </c>
      <c r="O16" s="42">
        <v>266</v>
      </c>
      <c r="P16" s="121" t="s">
        <v>426</v>
      </c>
      <c r="Q16" s="77" t="s">
        <v>354</v>
      </c>
    </row>
    <row r="17" spans="2:17" s="20" customFormat="1" ht="18" customHeight="1">
      <c r="B17" s="96"/>
      <c r="C17" s="10"/>
      <c r="D17" s="10"/>
      <c r="E17" s="10"/>
      <c r="F17" s="70" t="s">
        <v>22</v>
      </c>
      <c r="G17" s="37"/>
      <c r="H17" s="37"/>
      <c r="I17" s="38" t="s">
        <v>73</v>
      </c>
      <c r="J17" s="78"/>
      <c r="K17" s="126" t="s">
        <v>113</v>
      </c>
      <c r="L17" s="127" t="s">
        <v>64</v>
      </c>
      <c r="M17" s="21">
        <v>2</v>
      </c>
      <c r="N17" s="125" t="s">
        <v>68</v>
      </c>
      <c r="O17" s="42">
        <v>268</v>
      </c>
      <c r="P17" s="121" t="s">
        <v>426</v>
      </c>
      <c r="Q17" s="77" t="s">
        <v>353</v>
      </c>
    </row>
    <row r="18" spans="2:17" s="20" customFormat="1" ht="18" customHeight="1">
      <c r="B18" s="96"/>
      <c r="C18" s="10"/>
      <c r="D18" s="10"/>
      <c r="E18" s="10"/>
      <c r="F18" s="70" t="s">
        <v>22</v>
      </c>
      <c r="G18" s="37"/>
      <c r="H18" s="37"/>
      <c r="I18" s="38" t="s">
        <v>73</v>
      </c>
      <c r="J18" s="78"/>
      <c r="K18" s="126" t="s">
        <v>496</v>
      </c>
      <c r="L18" s="127" t="s">
        <v>64</v>
      </c>
      <c r="M18" s="21">
        <v>2</v>
      </c>
      <c r="N18" s="125" t="s">
        <v>68</v>
      </c>
      <c r="O18" s="42">
        <v>270</v>
      </c>
      <c r="P18" s="121" t="s">
        <v>426</v>
      </c>
      <c r="Q18" s="77" t="s">
        <v>355</v>
      </c>
    </row>
    <row r="19" spans="2:17" s="20" customFormat="1" ht="18" customHeight="1">
      <c r="B19" s="96"/>
      <c r="C19" s="10"/>
      <c r="D19" s="10"/>
      <c r="E19" s="10"/>
      <c r="F19" s="70" t="s">
        <v>22</v>
      </c>
      <c r="G19" s="37"/>
      <c r="H19" s="37"/>
      <c r="I19" s="38" t="s">
        <v>73</v>
      </c>
      <c r="J19" s="78"/>
      <c r="K19" s="126" t="s">
        <v>114</v>
      </c>
      <c r="L19" s="127" t="s">
        <v>64</v>
      </c>
      <c r="M19" s="21">
        <v>1</v>
      </c>
      <c r="N19" s="125" t="s">
        <v>68</v>
      </c>
      <c r="O19" s="42">
        <v>272</v>
      </c>
      <c r="P19" s="121" t="s">
        <v>426</v>
      </c>
      <c r="Q19" s="77" t="s">
        <v>355</v>
      </c>
    </row>
    <row r="20" spans="1:17" s="23" customFormat="1" ht="18" customHeight="1">
      <c r="A20" s="20"/>
      <c r="B20" s="96"/>
      <c r="C20" s="10"/>
      <c r="D20" s="10"/>
      <c r="E20" s="10"/>
      <c r="F20" s="70" t="s">
        <v>22</v>
      </c>
      <c r="G20" s="37"/>
      <c r="H20" s="37"/>
      <c r="I20" s="38" t="s">
        <v>73</v>
      </c>
      <c r="J20" s="78"/>
      <c r="K20" s="126" t="s">
        <v>103</v>
      </c>
      <c r="L20" s="127" t="s">
        <v>64</v>
      </c>
      <c r="M20" s="21">
        <v>2</v>
      </c>
      <c r="N20" s="125" t="s">
        <v>69</v>
      </c>
      <c r="O20" s="42">
        <v>274</v>
      </c>
      <c r="P20" s="121" t="s">
        <v>426</v>
      </c>
      <c r="Q20" s="77" t="s">
        <v>353</v>
      </c>
    </row>
    <row r="21" spans="2:17" s="20" customFormat="1" ht="18" customHeight="1">
      <c r="B21" s="96"/>
      <c r="C21" s="10"/>
      <c r="D21" s="10"/>
      <c r="E21" s="10"/>
      <c r="F21" s="70" t="s">
        <v>22</v>
      </c>
      <c r="G21" s="37"/>
      <c r="H21" s="37"/>
      <c r="I21" s="38" t="s">
        <v>73</v>
      </c>
      <c r="J21" s="78"/>
      <c r="K21" s="126" t="s">
        <v>106</v>
      </c>
      <c r="L21" s="127" t="s">
        <v>64</v>
      </c>
      <c r="M21" s="21">
        <v>2</v>
      </c>
      <c r="N21" s="125" t="s">
        <v>69</v>
      </c>
      <c r="O21" s="42">
        <v>278</v>
      </c>
      <c r="P21" s="121" t="s">
        <v>426</v>
      </c>
      <c r="Q21" s="77" t="s">
        <v>354</v>
      </c>
    </row>
    <row r="22" spans="2:17" s="20" customFormat="1" ht="18" customHeight="1">
      <c r="B22" s="96"/>
      <c r="C22" s="10"/>
      <c r="D22" s="10"/>
      <c r="E22" s="10"/>
      <c r="F22" s="70" t="s">
        <v>22</v>
      </c>
      <c r="G22" s="37"/>
      <c r="H22" s="37"/>
      <c r="I22" s="38" t="s">
        <v>73</v>
      </c>
      <c r="J22" s="78"/>
      <c r="K22" s="126" t="s">
        <v>107</v>
      </c>
      <c r="L22" s="127" t="s">
        <v>64</v>
      </c>
      <c r="M22" s="21">
        <v>2</v>
      </c>
      <c r="N22" s="125" t="s">
        <v>69</v>
      </c>
      <c r="O22" s="42">
        <v>280</v>
      </c>
      <c r="P22" s="121" t="s">
        <v>426</v>
      </c>
      <c r="Q22" s="77" t="s">
        <v>354</v>
      </c>
    </row>
    <row r="23" spans="2:17" s="20" customFormat="1" ht="18" customHeight="1">
      <c r="B23" s="96"/>
      <c r="C23" s="10"/>
      <c r="D23" s="10"/>
      <c r="E23" s="10"/>
      <c r="F23" s="70" t="s">
        <v>22</v>
      </c>
      <c r="G23" s="37"/>
      <c r="H23" s="37"/>
      <c r="I23" s="38" t="s">
        <v>73</v>
      </c>
      <c r="J23" s="78"/>
      <c r="K23" s="126" t="s">
        <v>376</v>
      </c>
      <c r="L23" s="127" t="s">
        <v>64</v>
      </c>
      <c r="M23" s="21">
        <v>2</v>
      </c>
      <c r="N23" s="125" t="s">
        <v>69</v>
      </c>
      <c r="O23" s="42">
        <v>282</v>
      </c>
      <c r="P23" s="121" t="s">
        <v>426</v>
      </c>
      <c r="Q23" s="77" t="s">
        <v>355</v>
      </c>
    </row>
    <row r="24" spans="2:17" s="20" customFormat="1" ht="18" customHeight="1">
      <c r="B24" s="96"/>
      <c r="C24" s="10"/>
      <c r="D24" s="10"/>
      <c r="E24" s="10"/>
      <c r="F24" s="70" t="s">
        <v>22</v>
      </c>
      <c r="G24" s="37"/>
      <c r="H24" s="37"/>
      <c r="I24" s="38" t="s">
        <v>73</v>
      </c>
      <c r="J24" s="78"/>
      <c r="K24" s="124" t="s">
        <v>108</v>
      </c>
      <c r="L24" s="127" t="s">
        <v>64</v>
      </c>
      <c r="M24" s="21">
        <v>4</v>
      </c>
      <c r="N24" s="125" t="s">
        <v>69</v>
      </c>
      <c r="O24" s="42">
        <v>284</v>
      </c>
      <c r="P24" s="121" t="s">
        <v>425</v>
      </c>
      <c r="Q24" s="77" t="s">
        <v>350</v>
      </c>
    </row>
    <row r="25" spans="2:17" s="20" customFormat="1" ht="18" customHeight="1">
      <c r="B25" s="96"/>
      <c r="C25" s="10"/>
      <c r="D25" s="10"/>
      <c r="E25" s="10"/>
      <c r="F25" s="70" t="s">
        <v>22</v>
      </c>
      <c r="G25" s="37"/>
      <c r="H25" s="37"/>
      <c r="I25" s="38" t="s">
        <v>73</v>
      </c>
      <c r="J25" s="78"/>
      <c r="K25" s="126" t="s">
        <v>497</v>
      </c>
      <c r="L25" s="127" t="s">
        <v>64</v>
      </c>
      <c r="M25" s="21">
        <v>1</v>
      </c>
      <c r="N25" s="125" t="s">
        <v>69</v>
      </c>
      <c r="O25" s="42">
        <v>285</v>
      </c>
      <c r="P25" s="121" t="s">
        <v>426</v>
      </c>
      <c r="Q25" s="77" t="s">
        <v>355</v>
      </c>
    </row>
    <row r="26" spans="2:17" s="20" customFormat="1" ht="18" customHeight="1">
      <c r="B26" s="96"/>
      <c r="C26" s="10"/>
      <c r="D26" s="10"/>
      <c r="E26" s="10"/>
      <c r="F26" s="70" t="s">
        <v>22</v>
      </c>
      <c r="G26" s="37"/>
      <c r="H26" s="37"/>
      <c r="I26" s="38" t="s">
        <v>73</v>
      </c>
      <c r="J26" s="78"/>
      <c r="K26" s="126" t="s">
        <v>115</v>
      </c>
      <c r="L26" s="127" t="s">
        <v>64</v>
      </c>
      <c r="M26" s="21">
        <v>2</v>
      </c>
      <c r="N26" s="125" t="s">
        <v>69</v>
      </c>
      <c r="O26" s="42">
        <v>286</v>
      </c>
      <c r="P26" s="121" t="s">
        <v>426</v>
      </c>
      <c r="Q26" s="77" t="s">
        <v>353</v>
      </c>
    </row>
    <row r="27" spans="2:17" s="20" customFormat="1" ht="18" customHeight="1">
      <c r="B27" s="96"/>
      <c r="C27" s="10"/>
      <c r="D27" s="10"/>
      <c r="E27" s="10"/>
      <c r="F27" s="70" t="s">
        <v>22</v>
      </c>
      <c r="G27" s="37"/>
      <c r="H27" s="37"/>
      <c r="I27" s="38" t="s">
        <v>73</v>
      </c>
      <c r="J27" s="78"/>
      <c r="K27" s="126" t="s">
        <v>498</v>
      </c>
      <c r="L27" s="127" t="s">
        <v>64</v>
      </c>
      <c r="M27" s="21">
        <v>1</v>
      </c>
      <c r="N27" s="125" t="s">
        <v>69</v>
      </c>
      <c r="O27" s="42">
        <v>288</v>
      </c>
      <c r="P27" s="121" t="s">
        <v>426</v>
      </c>
      <c r="Q27" s="77" t="s">
        <v>355</v>
      </c>
    </row>
    <row r="28" spans="2:17" s="20" customFormat="1" ht="18" customHeight="1">
      <c r="B28" s="96"/>
      <c r="C28" s="10"/>
      <c r="D28" s="10"/>
      <c r="E28" s="10"/>
      <c r="F28" s="70" t="s">
        <v>22</v>
      </c>
      <c r="G28" s="37"/>
      <c r="H28" s="37"/>
      <c r="I28" s="38" t="s">
        <v>73</v>
      </c>
      <c r="J28" s="78"/>
      <c r="K28" s="39" t="s">
        <v>104</v>
      </c>
      <c r="L28" s="40" t="s">
        <v>64</v>
      </c>
      <c r="M28" s="10">
        <v>2</v>
      </c>
      <c r="N28" s="41" t="s">
        <v>56</v>
      </c>
      <c r="O28" s="42">
        <v>292</v>
      </c>
      <c r="P28" s="121" t="s">
        <v>426</v>
      </c>
      <c r="Q28" s="77" t="s">
        <v>353</v>
      </c>
    </row>
    <row r="29" spans="2:17" s="20" customFormat="1" ht="18" customHeight="1">
      <c r="B29" s="96"/>
      <c r="C29" s="10"/>
      <c r="D29" s="10"/>
      <c r="E29" s="10"/>
      <c r="F29" s="70" t="s">
        <v>22</v>
      </c>
      <c r="G29" s="37"/>
      <c r="H29" s="37"/>
      <c r="I29" s="38" t="s">
        <v>73</v>
      </c>
      <c r="J29" s="78"/>
      <c r="K29" s="45" t="s">
        <v>109</v>
      </c>
      <c r="L29" s="10" t="s">
        <v>64</v>
      </c>
      <c r="M29" s="10">
        <v>2</v>
      </c>
      <c r="N29" s="41" t="s">
        <v>56</v>
      </c>
      <c r="O29" s="42">
        <v>294</v>
      </c>
      <c r="P29" s="121" t="s">
        <v>426</v>
      </c>
      <c r="Q29" s="77" t="s">
        <v>354</v>
      </c>
    </row>
    <row r="30" spans="2:17" s="20" customFormat="1" ht="18" customHeight="1">
      <c r="B30" s="96"/>
      <c r="C30" s="10"/>
      <c r="D30" s="10"/>
      <c r="E30" s="10"/>
      <c r="F30" s="70" t="s">
        <v>22</v>
      </c>
      <c r="G30" s="37"/>
      <c r="H30" s="37"/>
      <c r="I30" s="38" t="s">
        <v>73</v>
      </c>
      <c r="J30" s="78"/>
      <c r="K30" s="126" t="s">
        <v>110</v>
      </c>
      <c r="L30" s="127" t="s">
        <v>64</v>
      </c>
      <c r="M30" s="21">
        <v>2</v>
      </c>
      <c r="N30" s="125" t="s">
        <v>56</v>
      </c>
      <c r="O30" s="42">
        <v>297</v>
      </c>
      <c r="P30" s="121" t="s">
        <v>426</v>
      </c>
      <c r="Q30" s="77" t="s">
        <v>354</v>
      </c>
    </row>
    <row r="31" spans="2:17" s="20" customFormat="1" ht="18" customHeight="1">
      <c r="B31" s="96"/>
      <c r="C31" s="10"/>
      <c r="D31" s="10"/>
      <c r="E31" s="10"/>
      <c r="F31" s="70" t="s">
        <v>22</v>
      </c>
      <c r="G31" s="37"/>
      <c r="H31" s="37"/>
      <c r="I31" s="38" t="s">
        <v>73</v>
      </c>
      <c r="J31" s="78"/>
      <c r="K31" s="126" t="s">
        <v>377</v>
      </c>
      <c r="L31" s="127" t="s">
        <v>64</v>
      </c>
      <c r="M31" s="21">
        <v>1</v>
      </c>
      <c r="N31" s="125" t="s">
        <v>56</v>
      </c>
      <c r="O31" s="42">
        <v>299</v>
      </c>
      <c r="P31" s="121" t="s">
        <v>426</v>
      </c>
      <c r="Q31" s="77" t="s">
        <v>354</v>
      </c>
    </row>
    <row r="32" spans="2:17" s="20" customFormat="1" ht="18" customHeight="1">
      <c r="B32" s="96"/>
      <c r="C32" s="10"/>
      <c r="D32" s="10"/>
      <c r="E32" s="10"/>
      <c r="F32" s="70" t="s">
        <v>22</v>
      </c>
      <c r="G32" s="37"/>
      <c r="H32" s="37"/>
      <c r="I32" s="38" t="s">
        <v>73</v>
      </c>
      <c r="J32" s="78"/>
      <c r="K32" s="126" t="s">
        <v>499</v>
      </c>
      <c r="L32" s="127" t="s">
        <v>64</v>
      </c>
      <c r="M32" s="21">
        <v>1</v>
      </c>
      <c r="N32" s="125" t="s">
        <v>56</v>
      </c>
      <c r="O32" s="42">
        <v>300</v>
      </c>
      <c r="P32" s="121" t="s">
        <v>426</v>
      </c>
      <c r="Q32" s="77" t="s">
        <v>355</v>
      </c>
    </row>
    <row r="33" spans="2:17" s="20" customFormat="1" ht="18" customHeight="1">
      <c r="B33" s="96"/>
      <c r="C33" s="10"/>
      <c r="D33" s="10"/>
      <c r="E33" s="10"/>
      <c r="F33" s="70" t="s">
        <v>22</v>
      </c>
      <c r="G33" s="37"/>
      <c r="H33" s="37"/>
      <c r="I33" s="38" t="s">
        <v>73</v>
      </c>
      <c r="J33" s="78"/>
      <c r="K33" s="126" t="s">
        <v>500</v>
      </c>
      <c r="L33" s="127" t="s">
        <v>64</v>
      </c>
      <c r="M33" s="21">
        <v>2</v>
      </c>
      <c r="N33" s="125" t="s">
        <v>56</v>
      </c>
      <c r="O33" s="42">
        <v>301</v>
      </c>
      <c r="P33" s="121" t="s">
        <v>426</v>
      </c>
      <c r="Q33" s="77" t="s">
        <v>355</v>
      </c>
    </row>
    <row r="34" spans="2:17" s="20" customFormat="1" ht="18" customHeight="1">
      <c r="B34" s="96"/>
      <c r="C34" s="10"/>
      <c r="D34" s="10"/>
      <c r="E34" s="10"/>
      <c r="F34" s="70" t="s">
        <v>22</v>
      </c>
      <c r="G34" s="37"/>
      <c r="H34" s="37"/>
      <c r="I34" s="38" t="s">
        <v>116</v>
      </c>
      <c r="J34" s="78"/>
      <c r="K34" s="39" t="s">
        <v>117</v>
      </c>
      <c r="L34" s="40" t="s">
        <v>64</v>
      </c>
      <c r="M34" s="10">
        <v>2</v>
      </c>
      <c r="N34" s="41" t="s">
        <v>56</v>
      </c>
      <c r="O34" s="42">
        <v>303</v>
      </c>
      <c r="P34" s="121" t="s">
        <v>426</v>
      </c>
      <c r="Q34" s="77" t="s">
        <v>355</v>
      </c>
    </row>
    <row r="35" spans="2:17" s="20" customFormat="1" ht="18" customHeight="1">
      <c r="B35" s="96"/>
      <c r="C35" s="10"/>
      <c r="D35" s="10"/>
      <c r="E35" s="10"/>
      <c r="F35" s="70" t="s">
        <v>22</v>
      </c>
      <c r="G35" s="37"/>
      <c r="H35" s="37"/>
      <c r="I35" s="38" t="s">
        <v>73</v>
      </c>
      <c r="J35" s="78"/>
      <c r="K35" s="39" t="s">
        <v>501</v>
      </c>
      <c r="L35" s="40" t="s">
        <v>64</v>
      </c>
      <c r="M35" s="10">
        <v>2</v>
      </c>
      <c r="N35" s="41" t="s">
        <v>56</v>
      </c>
      <c r="O35" s="42">
        <v>305</v>
      </c>
      <c r="P35" s="121" t="s">
        <v>426</v>
      </c>
      <c r="Q35" s="77" t="s">
        <v>355</v>
      </c>
    </row>
    <row r="36" spans="2:17" s="20" customFormat="1" ht="18" customHeight="1">
      <c r="B36" s="96"/>
      <c r="C36" s="10"/>
      <c r="D36" s="10"/>
      <c r="E36" s="10"/>
      <c r="F36" s="70" t="s">
        <v>22</v>
      </c>
      <c r="G36" s="37"/>
      <c r="H36" s="37"/>
      <c r="I36" s="38" t="s">
        <v>73</v>
      </c>
      <c r="J36" s="78"/>
      <c r="K36" s="45" t="s">
        <v>118</v>
      </c>
      <c r="L36" s="40" t="s">
        <v>64</v>
      </c>
      <c r="M36" s="10">
        <v>4</v>
      </c>
      <c r="N36" s="41" t="s">
        <v>56</v>
      </c>
      <c r="O36" s="42">
        <v>307</v>
      </c>
      <c r="P36" s="121" t="s">
        <v>425</v>
      </c>
      <c r="Q36" s="77" t="s">
        <v>350</v>
      </c>
    </row>
    <row r="37" spans="2:17" s="20" customFormat="1" ht="18" customHeight="1">
      <c r="B37" s="96"/>
      <c r="C37" s="10"/>
      <c r="D37" s="10"/>
      <c r="E37" s="10"/>
      <c r="F37" s="70" t="s">
        <v>22</v>
      </c>
      <c r="G37" s="37"/>
      <c r="H37" s="37"/>
      <c r="I37" s="38" t="s">
        <v>73</v>
      </c>
      <c r="J37" s="78"/>
      <c r="K37" s="126" t="s">
        <v>502</v>
      </c>
      <c r="L37" s="127" t="s">
        <v>64</v>
      </c>
      <c r="M37" s="21">
        <v>1</v>
      </c>
      <c r="N37" s="125" t="s">
        <v>56</v>
      </c>
      <c r="O37" s="42">
        <v>309</v>
      </c>
      <c r="P37" s="121" t="s">
        <v>426</v>
      </c>
      <c r="Q37" s="77" t="s">
        <v>355</v>
      </c>
    </row>
    <row r="38" spans="2:17" s="20" customFormat="1" ht="18" customHeight="1">
      <c r="B38" s="96"/>
      <c r="C38" s="10"/>
      <c r="D38" s="10"/>
      <c r="E38" s="10"/>
      <c r="F38" s="70" t="s">
        <v>22</v>
      </c>
      <c r="G38" s="37"/>
      <c r="H38" s="37"/>
      <c r="I38" s="38" t="s">
        <v>73</v>
      </c>
      <c r="J38" s="78"/>
      <c r="K38" s="45" t="s">
        <v>119</v>
      </c>
      <c r="L38" s="40" t="s">
        <v>64</v>
      </c>
      <c r="M38" s="10">
        <v>1</v>
      </c>
      <c r="N38" s="41" t="s">
        <v>56</v>
      </c>
      <c r="O38" s="42">
        <v>311</v>
      </c>
      <c r="P38" s="121" t="s">
        <v>425</v>
      </c>
      <c r="Q38" s="77" t="s">
        <v>350</v>
      </c>
    </row>
    <row r="39" spans="2:17" s="20" customFormat="1" ht="18" customHeight="1">
      <c r="B39" s="96"/>
      <c r="C39" s="10"/>
      <c r="D39" s="10"/>
      <c r="E39" s="10"/>
      <c r="F39" s="70" t="s">
        <v>22</v>
      </c>
      <c r="G39" s="37"/>
      <c r="H39" s="37"/>
      <c r="I39" s="38" t="s">
        <v>73</v>
      </c>
      <c r="J39" s="78"/>
      <c r="K39" s="45" t="s">
        <v>65</v>
      </c>
      <c r="L39" s="40" t="s">
        <v>64</v>
      </c>
      <c r="M39" s="10">
        <v>1</v>
      </c>
      <c r="N39" s="41" t="s">
        <v>56</v>
      </c>
      <c r="O39" s="52">
        <v>312</v>
      </c>
      <c r="P39" s="121" t="s">
        <v>425</v>
      </c>
      <c r="Q39" s="77" t="s">
        <v>350</v>
      </c>
    </row>
    <row r="40" spans="2:17" s="20" customFormat="1" ht="18" customHeight="1">
      <c r="B40" s="96"/>
      <c r="C40" s="10"/>
      <c r="D40" s="10"/>
      <c r="E40" s="10"/>
      <c r="F40" s="70" t="s">
        <v>22</v>
      </c>
      <c r="G40" s="37"/>
      <c r="H40" s="37"/>
      <c r="I40" s="38" t="s">
        <v>73</v>
      </c>
      <c r="J40" s="78"/>
      <c r="K40" s="45" t="s">
        <v>101</v>
      </c>
      <c r="L40" s="40" t="s">
        <v>64</v>
      </c>
      <c r="M40" s="10">
        <v>10</v>
      </c>
      <c r="N40" s="41" t="s">
        <v>57</v>
      </c>
      <c r="O40" s="52">
        <v>315</v>
      </c>
      <c r="P40" s="121" t="s">
        <v>425</v>
      </c>
      <c r="Q40" s="77" t="s">
        <v>350</v>
      </c>
    </row>
    <row r="41" spans="2:17" s="20" customFormat="1" ht="18" customHeight="1">
      <c r="B41" s="96"/>
      <c r="C41" s="10"/>
      <c r="D41" s="10"/>
      <c r="E41" s="10"/>
      <c r="F41" s="70" t="s">
        <v>22</v>
      </c>
      <c r="G41" s="37"/>
      <c r="H41" s="37"/>
      <c r="I41" s="38" t="s">
        <v>73</v>
      </c>
      <c r="J41" s="78"/>
      <c r="K41" s="124" t="s">
        <v>375</v>
      </c>
      <c r="L41" s="127" t="s">
        <v>64</v>
      </c>
      <c r="M41" s="21">
        <v>1</v>
      </c>
      <c r="N41" s="125" t="s">
        <v>57</v>
      </c>
      <c r="O41" s="52">
        <v>317</v>
      </c>
      <c r="P41" s="121" t="s">
        <v>426</v>
      </c>
      <c r="Q41" s="77" t="s">
        <v>352</v>
      </c>
    </row>
    <row r="42" spans="2:17" s="20" customFormat="1" ht="18" customHeight="1">
      <c r="B42" s="96"/>
      <c r="C42" s="10"/>
      <c r="D42" s="10"/>
      <c r="E42" s="10"/>
      <c r="F42" s="70" t="s">
        <v>22</v>
      </c>
      <c r="G42" s="37"/>
      <c r="H42" s="37"/>
      <c r="I42" s="38" t="s">
        <v>73</v>
      </c>
      <c r="J42" s="78"/>
      <c r="K42" s="126" t="s">
        <v>105</v>
      </c>
      <c r="L42" s="127" t="s">
        <v>64</v>
      </c>
      <c r="M42" s="21">
        <v>1</v>
      </c>
      <c r="N42" s="125" t="s">
        <v>57</v>
      </c>
      <c r="O42" s="42">
        <v>318</v>
      </c>
      <c r="P42" s="121" t="s">
        <v>426</v>
      </c>
      <c r="Q42" s="77" t="s">
        <v>352</v>
      </c>
    </row>
    <row r="43" spans="2:17" s="20" customFormat="1" ht="18" customHeight="1">
      <c r="B43" s="96"/>
      <c r="C43" s="70"/>
      <c r="D43" s="70"/>
      <c r="E43" s="70"/>
      <c r="F43" s="10" t="s">
        <v>22</v>
      </c>
      <c r="G43" s="10"/>
      <c r="H43" s="79"/>
      <c r="I43" s="38" t="s">
        <v>73</v>
      </c>
      <c r="J43" s="75"/>
      <c r="K43" s="128" t="s">
        <v>503</v>
      </c>
      <c r="L43" s="129" t="s">
        <v>64</v>
      </c>
      <c r="M43" s="130">
        <v>1</v>
      </c>
      <c r="N43" s="125" t="s">
        <v>57</v>
      </c>
      <c r="O43" s="52">
        <v>319</v>
      </c>
      <c r="P43" s="121" t="s">
        <v>426</v>
      </c>
      <c r="Q43" s="77" t="s">
        <v>355</v>
      </c>
    </row>
    <row r="44" spans="2:17" s="20" customFormat="1" ht="18" customHeight="1">
      <c r="B44" s="96"/>
      <c r="C44" s="10"/>
      <c r="D44" s="10"/>
      <c r="E44" s="10"/>
      <c r="F44" s="70" t="s">
        <v>22</v>
      </c>
      <c r="G44" s="37"/>
      <c r="H44" s="37"/>
      <c r="I44" s="38" t="s">
        <v>73</v>
      </c>
      <c r="J44" s="78"/>
      <c r="K44" s="126" t="s">
        <v>504</v>
      </c>
      <c r="L44" s="127" t="s">
        <v>64</v>
      </c>
      <c r="M44" s="21">
        <v>2</v>
      </c>
      <c r="N44" s="125" t="s">
        <v>57</v>
      </c>
      <c r="O44" s="42">
        <v>321</v>
      </c>
      <c r="P44" s="121" t="s">
        <v>426</v>
      </c>
      <c r="Q44" s="77" t="s">
        <v>355</v>
      </c>
    </row>
    <row r="45" spans="2:17" s="20" customFormat="1" ht="18" customHeight="1">
      <c r="B45" s="96"/>
      <c r="C45" s="10"/>
      <c r="D45" s="10"/>
      <c r="E45" s="10"/>
      <c r="F45" s="70" t="s">
        <v>22</v>
      </c>
      <c r="G45" s="37"/>
      <c r="H45" s="37"/>
      <c r="I45" s="38" t="s">
        <v>73</v>
      </c>
      <c r="J45" s="78"/>
      <c r="K45" s="45" t="s">
        <v>120</v>
      </c>
      <c r="L45" s="40" t="s">
        <v>64</v>
      </c>
      <c r="M45" s="10">
        <v>1</v>
      </c>
      <c r="N45" s="41" t="s">
        <v>57</v>
      </c>
      <c r="O45" s="42">
        <v>323</v>
      </c>
      <c r="P45" s="121" t="s">
        <v>425</v>
      </c>
      <c r="Q45" s="77" t="s">
        <v>350</v>
      </c>
    </row>
    <row r="46" spans="2:17" s="20" customFormat="1" ht="18" customHeight="1">
      <c r="B46" s="96"/>
      <c r="C46" s="70"/>
      <c r="D46" s="70"/>
      <c r="E46" s="70"/>
      <c r="F46" s="10" t="s">
        <v>22</v>
      </c>
      <c r="G46" s="10"/>
      <c r="H46" s="79"/>
      <c r="I46" s="38" t="s">
        <v>73</v>
      </c>
      <c r="J46" s="75"/>
      <c r="K46" s="69" t="s">
        <v>121</v>
      </c>
      <c r="L46" s="74" t="s">
        <v>40</v>
      </c>
      <c r="M46" s="70">
        <v>2</v>
      </c>
      <c r="N46" s="41" t="s">
        <v>57</v>
      </c>
      <c r="O46" s="52">
        <v>326</v>
      </c>
      <c r="P46" s="121" t="s">
        <v>426</v>
      </c>
      <c r="Q46" s="77" t="s">
        <v>354</v>
      </c>
    </row>
    <row r="47" spans="2:17" s="20" customFormat="1" ht="18" customHeight="1">
      <c r="B47" s="96"/>
      <c r="C47" s="70"/>
      <c r="D47" s="70"/>
      <c r="E47" s="70"/>
      <c r="F47" s="10" t="s">
        <v>22</v>
      </c>
      <c r="G47" s="10"/>
      <c r="H47" s="79"/>
      <c r="I47" s="38" t="s">
        <v>73</v>
      </c>
      <c r="J47" s="75"/>
      <c r="K47" s="69" t="s">
        <v>122</v>
      </c>
      <c r="L47" s="74" t="s">
        <v>40</v>
      </c>
      <c r="M47" s="70">
        <v>2</v>
      </c>
      <c r="N47" s="41" t="s">
        <v>57</v>
      </c>
      <c r="O47" s="52">
        <v>328</v>
      </c>
      <c r="P47" s="121" t="s">
        <v>426</v>
      </c>
      <c r="Q47" s="77" t="s">
        <v>352</v>
      </c>
    </row>
    <row r="48" spans="2:17" s="20" customFormat="1" ht="18" customHeight="1">
      <c r="B48" s="96"/>
      <c r="C48" s="10"/>
      <c r="D48" s="10"/>
      <c r="E48" s="10"/>
      <c r="F48" s="70" t="s">
        <v>22</v>
      </c>
      <c r="G48" s="37"/>
      <c r="H48" s="37"/>
      <c r="I48" s="38" t="s">
        <v>73</v>
      </c>
      <c r="J48" s="78"/>
      <c r="K48" s="45" t="s">
        <v>123</v>
      </c>
      <c r="L48" s="40" t="s">
        <v>40</v>
      </c>
      <c r="M48" s="10">
        <v>2</v>
      </c>
      <c r="N48" s="41" t="s">
        <v>57</v>
      </c>
      <c r="O48" s="52">
        <v>330</v>
      </c>
      <c r="P48" s="121" t="s">
        <v>425</v>
      </c>
      <c r="Q48" s="77" t="s">
        <v>350</v>
      </c>
    </row>
    <row r="49" spans="2:17" s="20" customFormat="1" ht="18" customHeight="1">
      <c r="B49" s="96"/>
      <c r="C49" s="10"/>
      <c r="D49" s="10"/>
      <c r="E49" s="10"/>
      <c r="F49" s="70" t="s">
        <v>22</v>
      </c>
      <c r="G49" s="37"/>
      <c r="H49" s="37"/>
      <c r="I49" s="38" t="s">
        <v>73</v>
      </c>
      <c r="J49" s="78"/>
      <c r="K49" s="45" t="s">
        <v>124</v>
      </c>
      <c r="L49" s="40" t="s">
        <v>40</v>
      </c>
      <c r="M49" s="10">
        <v>2</v>
      </c>
      <c r="N49" s="41" t="s">
        <v>57</v>
      </c>
      <c r="O49" s="52">
        <v>331</v>
      </c>
      <c r="P49" s="121" t="s">
        <v>426</v>
      </c>
      <c r="Q49" s="77" t="s">
        <v>355</v>
      </c>
    </row>
    <row r="50" spans="2:17" s="20" customFormat="1" ht="18" customHeight="1">
      <c r="B50" s="96"/>
      <c r="C50" s="10"/>
      <c r="D50" s="10"/>
      <c r="E50" s="10"/>
      <c r="F50" s="70" t="s">
        <v>22</v>
      </c>
      <c r="G50" s="37"/>
      <c r="H50" s="37"/>
      <c r="I50" s="38" t="s">
        <v>73</v>
      </c>
      <c r="J50" s="78"/>
      <c r="K50" s="45" t="s">
        <v>125</v>
      </c>
      <c r="L50" s="40" t="s">
        <v>40</v>
      </c>
      <c r="M50" s="10">
        <v>1</v>
      </c>
      <c r="N50" s="41" t="s">
        <v>57</v>
      </c>
      <c r="O50" s="52">
        <v>333</v>
      </c>
      <c r="P50" s="121" t="s">
        <v>426</v>
      </c>
      <c r="Q50" s="77" t="s">
        <v>355</v>
      </c>
    </row>
    <row r="51" spans="2:17" s="20" customFormat="1" ht="18" customHeight="1">
      <c r="B51" s="97"/>
      <c r="C51" s="10"/>
      <c r="D51" s="10"/>
      <c r="E51" s="10"/>
      <c r="F51" s="70" t="s">
        <v>22</v>
      </c>
      <c r="G51" s="37"/>
      <c r="H51" s="37"/>
      <c r="I51" s="38" t="s">
        <v>73</v>
      </c>
      <c r="J51" s="78"/>
      <c r="K51" s="45" t="s">
        <v>126</v>
      </c>
      <c r="L51" s="40" t="s">
        <v>40</v>
      </c>
      <c r="M51" s="10">
        <v>2</v>
      </c>
      <c r="N51" s="41" t="s">
        <v>57</v>
      </c>
      <c r="O51" s="52">
        <v>337</v>
      </c>
      <c r="P51" s="121" t="s">
        <v>426</v>
      </c>
      <c r="Q51" s="77" t="s">
        <v>352</v>
      </c>
    </row>
    <row r="52" spans="2:17" s="20" customFormat="1" ht="18" customHeight="1">
      <c r="B52" s="97"/>
      <c r="C52" s="10"/>
      <c r="D52" s="10"/>
      <c r="E52" s="10"/>
      <c r="F52" s="70" t="s">
        <v>22</v>
      </c>
      <c r="G52" s="37"/>
      <c r="H52" s="37"/>
      <c r="I52" s="38" t="s">
        <v>73</v>
      </c>
      <c r="J52" s="78"/>
      <c r="K52" s="45" t="s">
        <v>127</v>
      </c>
      <c r="L52" s="40" t="s">
        <v>40</v>
      </c>
      <c r="M52" s="10">
        <v>2</v>
      </c>
      <c r="N52" s="41" t="s">
        <v>57</v>
      </c>
      <c r="O52" s="52">
        <v>339</v>
      </c>
      <c r="P52" s="121" t="s">
        <v>426</v>
      </c>
      <c r="Q52" s="77" t="s">
        <v>353</v>
      </c>
    </row>
    <row r="53" spans="2:17" s="20" customFormat="1" ht="18" customHeight="1">
      <c r="B53" s="97"/>
      <c r="C53" s="10"/>
      <c r="D53" s="10"/>
      <c r="E53" s="10"/>
      <c r="F53" s="70" t="s">
        <v>22</v>
      </c>
      <c r="G53" s="37"/>
      <c r="H53" s="37"/>
      <c r="I53" s="38" t="s">
        <v>73</v>
      </c>
      <c r="J53" s="78"/>
      <c r="K53" s="45" t="s">
        <v>128</v>
      </c>
      <c r="L53" s="40" t="s">
        <v>40</v>
      </c>
      <c r="M53" s="10">
        <v>2</v>
      </c>
      <c r="N53" s="41" t="s">
        <v>57</v>
      </c>
      <c r="O53" s="42">
        <v>341</v>
      </c>
      <c r="P53" s="121" t="s">
        <v>425</v>
      </c>
      <c r="Q53" s="77" t="s">
        <v>350</v>
      </c>
    </row>
    <row r="54" spans="2:17" s="20" customFormat="1" ht="18" customHeight="1">
      <c r="B54" s="97"/>
      <c r="C54" s="10"/>
      <c r="D54" s="10"/>
      <c r="E54" s="10"/>
      <c r="F54" s="70" t="s">
        <v>22</v>
      </c>
      <c r="G54" s="37"/>
      <c r="H54" s="37"/>
      <c r="I54" s="38" t="s">
        <v>73</v>
      </c>
      <c r="J54" s="78"/>
      <c r="K54" s="45" t="s">
        <v>505</v>
      </c>
      <c r="L54" s="40" t="s">
        <v>40</v>
      </c>
      <c r="M54" s="10">
        <v>2</v>
      </c>
      <c r="N54" s="41" t="s">
        <v>57</v>
      </c>
      <c r="O54" s="42" t="s">
        <v>401</v>
      </c>
      <c r="P54" s="121" t="s">
        <v>426</v>
      </c>
      <c r="Q54" s="77" t="s">
        <v>352</v>
      </c>
    </row>
    <row r="55" spans="2:17" s="20" customFormat="1" ht="18" customHeight="1">
      <c r="B55" s="97"/>
      <c r="C55" s="10" t="s">
        <v>428</v>
      </c>
      <c r="D55" s="10" t="s">
        <v>428</v>
      </c>
      <c r="E55" s="10" t="s">
        <v>428</v>
      </c>
      <c r="F55" s="70" t="s">
        <v>22</v>
      </c>
      <c r="G55" s="37"/>
      <c r="H55" s="37"/>
      <c r="I55" s="38" t="s">
        <v>13</v>
      </c>
      <c r="J55" s="78"/>
      <c r="K55" s="45" t="s">
        <v>21</v>
      </c>
      <c r="L55" s="10" t="s">
        <v>78</v>
      </c>
      <c r="M55" s="10">
        <v>6</v>
      </c>
      <c r="N55" s="41" t="s">
        <v>79</v>
      </c>
      <c r="O55" s="42">
        <v>494</v>
      </c>
      <c r="P55" s="121" t="s">
        <v>425</v>
      </c>
      <c r="Q55" s="77" t="s">
        <v>350</v>
      </c>
    </row>
    <row r="56" spans="2:17" s="20" customFormat="1" ht="18" customHeight="1">
      <c r="B56" s="97"/>
      <c r="C56" s="10" t="s">
        <v>428</v>
      </c>
      <c r="D56" s="10" t="s">
        <v>428</v>
      </c>
      <c r="E56" s="10" t="s">
        <v>428</v>
      </c>
      <c r="F56" s="70" t="s">
        <v>22</v>
      </c>
      <c r="G56" s="37"/>
      <c r="H56" s="37"/>
      <c r="I56" s="38" t="s">
        <v>13</v>
      </c>
      <c r="J56" s="78"/>
      <c r="K56" s="39" t="s">
        <v>93</v>
      </c>
      <c r="L56" s="40" t="s">
        <v>78</v>
      </c>
      <c r="M56" s="10">
        <v>2</v>
      </c>
      <c r="N56" s="41" t="s">
        <v>79</v>
      </c>
      <c r="O56" s="42">
        <v>495</v>
      </c>
      <c r="P56" s="121" t="s">
        <v>425</v>
      </c>
      <c r="Q56" s="77" t="s">
        <v>350</v>
      </c>
    </row>
    <row r="57" spans="2:17" s="20" customFormat="1" ht="18" customHeight="1">
      <c r="B57" s="97"/>
      <c r="C57" s="10" t="s">
        <v>428</v>
      </c>
      <c r="D57" s="10" t="s">
        <v>428</v>
      </c>
      <c r="E57" s="10" t="s">
        <v>428</v>
      </c>
      <c r="F57" s="70" t="s">
        <v>22</v>
      </c>
      <c r="G57" s="37"/>
      <c r="H57" s="37"/>
      <c r="I57" s="38" t="s">
        <v>13</v>
      </c>
      <c r="J57" s="78"/>
      <c r="K57" s="39" t="s">
        <v>99</v>
      </c>
      <c r="L57" s="40" t="s">
        <v>78</v>
      </c>
      <c r="M57" s="10">
        <v>2</v>
      </c>
      <c r="N57" s="41" t="s">
        <v>79</v>
      </c>
      <c r="O57" s="42">
        <v>507</v>
      </c>
      <c r="P57" s="121" t="s">
        <v>426</v>
      </c>
      <c r="Q57" s="77" t="s">
        <v>355</v>
      </c>
    </row>
    <row r="58" spans="2:17" s="20" customFormat="1" ht="18" customHeight="1">
      <c r="B58" s="97"/>
      <c r="C58" s="10" t="s">
        <v>428</v>
      </c>
      <c r="D58" s="10" t="s">
        <v>428</v>
      </c>
      <c r="E58" s="10" t="s">
        <v>428</v>
      </c>
      <c r="F58" s="70" t="s">
        <v>22</v>
      </c>
      <c r="G58" s="37"/>
      <c r="H58" s="37"/>
      <c r="I58" s="38" t="s">
        <v>13</v>
      </c>
      <c r="J58" s="78"/>
      <c r="K58" s="39" t="s">
        <v>81</v>
      </c>
      <c r="L58" s="10" t="s">
        <v>78</v>
      </c>
      <c r="M58" s="10">
        <v>2</v>
      </c>
      <c r="N58" s="41" t="s">
        <v>79</v>
      </c>
      <c r="O58" s="42">
        <v>498</v>
      </c>
      <c r="P58" s="121" t="s">
        <v>425</v>
      </c>
      <c r="Q58" s="77" t="s">
        <v>350</v>
      </c>
    </row>
    <row r="59" spans="2:17" s="20" customFormat="1" ht="18" customHeight="1">
      <c r="B59" s="97"/>
      <c r="C59" s="10" t="s">
        <v>428</v>
      </c>
      <c r="D59" s="10" t="s">
        <v>428</v>
      </c>
      <c r="E59" s="10" t="s">
        <v>428</v>
      </c>
      <c r="F59" s="70" t="s">
        <v>22</v>
      </c>
      <c r="G59" s="37"/>
      <c r="H59" s="37"/>
      <c r="I59" s="38" t="s">
        <v>13</v>
      </c>
      <c r="J59" s="78"/>
      <c r="K59" s="39" t="s">
        <v>96</v>
      </c>
      <c r="L59" s="40" t="s">
        <v>82</v>
      </c>
      <c r="M59" s="10">
        <v>2</v>
      </c>
      <c r="N59" s="41" t="s">
        <v>79</v>
      </c>
      <c r="O59" s="42">
        <v>500</v>
      </c>
      <c r="P59" s="121" t="s">
        <v>426</v>
      </c>
      <c r="Q59" s="77" t="s">
        <v>353</v>
      </c>
    </row>
    <row r="60" spans="2:17" s="20" customFormat="1" ht="18" customHeight="1">
      <c r="B60" s="97"/>
      <c r="C60" s="10" t="s">
        <v>428</v>
      </c>
      <c r="D60" s="10" t="s">
        <v>428</v>
      </c>
      <c r="E60" s="10" t="s">
        <v>428</v>
      </c>
      <c r="F60" s="70" t="s">
        <v>22</v>
      </c>
      <c r="G60" s="37"/>
      <c r="H60" s="37"/>
      <c r="I60" s="38" t="s">
        <v>13</v>
      </c>
      <c r="J60" s="78"/>
      <c r="K60" s="39" t="s">
        <v>100</v>
      </c>
      <c r="L60" s="40" t="s">
        <v>82</v>
      </c>
      <c r="M60" s="10">
        <v>2</v>
      </c>
      <c r="N60" s="41" t="s">
        <v>79</v>
      </c>
      <c r="O60" s="42">
        <v>510</v>
      </c>
      <c r="P60" s="121" t="s">
        <v>426</v>
      </c>
      <c r="Q60" s="77" t="s">
        <v>354</v>
      </c>
    </row>
    <row r="61" spans="2:17" s="20" customFormat="1" ht="18" customHeight="1">
      <c r="B61" s="97"/>
      <c r="C61" s="10" t="s">
        <v>428</v>
      </c>
      <c r="D61" s="10" t="s">
        <v>428</v>
      </c>
      <c r="E61" s="10" t="s">
        <v>428</v>
      </c>
      <c r="F61" s="70" t="s">
        <v>22</v>
      </c>
      <c r="G61" s="37"/>
      <c r="H61" s="37"/>
      <c r="I61" s="38" t="s">
        <v>13</v>
      </c>
      <c r="J61" s="78"/>
      <c r="K61" s="39" t="s">
        <v>402</v>
      </c>
      <c r="L61" s="40" t="s">
        <v>82</v>
      </c>
      <c r="M61" s="10">
        <v>2</v>
      </c>
      <c r="N61" s="41" t="s">
        <v>79</v>
      </c>
      <c r="O61" s="42" t="s">
        <v>403</v>
      </c>
      <c r="P61" s="121" t="s">
        <v>426</v>
      </c>
      <c r="Q61" s="77" t="s">
        <v>353</v>
      </c>
    </row>
    <row r="62" spans="2:17" s="20" customFormat="1" ht="18" customHeight="1">
      <c r="B62" s="97"/>
      <c r="C62" s="10" t="s">
        <v>428</v>
      </c>
      <c r="D62" s="10" t="s">
        <v>428</v>
      </c>
      <c r="E62" s="10" t="s">
        <v>428</v>
      </c>
      <c r="F62" s="70" t="s">
        <v>22</v>
      </c>
      <c r="G62" s="37"/>
      <c r="H62" s="37"/>
      <c r="I62" s="38" t="s">
        <v>13</v>
      </c>
      <c r="J62" s="78"/>
      <c r="K62" s="39" t="s">
        <v>94</v>
      </c>
      <c r="L62" s="10" t="s">
        <v>82</v>
      </c>
      <c r="M62" s="10">
        <v>2</v>
      </c>
      <c r="N62" s="41" t="s">
        <v>79</v>
      </c>
      <c r="O62" s="42">
        <v>496</v>
      </c>
      <c r="P62" s="121" t="s">
        <v>426</v>
      </c>
      <c r="Q62" s="77" t="s">
        <v>352</v>
      </c>
    </row>
    <row r="63" spans="2:17" s="20" customFormat="1" ht="18" customHeight="1">
      <c r="B63" s="97"/>
      <c r="C63" s="10" t="s">
        <v>428</v>
      </c>
      <c r="D63" s="10" t="s">
        <v>428</v>
      </c>
      <c r="E63" s="10" t="s">
        <v>428</v>
      </c>
      <c r="F63" s="70" t="s">
        <v>22</v>
      </c>
      <c r="G63" s="37"/>
      <c r="H63" s="37"/>
      <c r="I63" s="38" t="s">
        <v>13</v>
      </c>
      <c r="J63" s="78"/>
      <c r="K63" s="39" t="s">
        <v>95</v>
      </c>
      <c r="L63" s="40" t="s">
        <v>78</v>
      </c>
      <c r="M63" s="10">
        <v>2</v>
      </c>
      <c r="N63" s="41" t="s">
        <v>80</v>
      </c>
      <c r="O63" s="42">
        <v>497</v>
      </c>
      <c r="P63" s="121" t="s">
        <v>425</v>
      </c>
      <c r="Q63" s="77" t="s">
        <v>350</v>
      </c>
    </row>
    <row r="64" spans="2:17" s="20" customFormat="1" ht="18" customHeight="1">
      <c r="B64" s="97"/>
      <c r="C64" s="10" t="s">
        <v>428</v>
      </c>
      <c r="D64" s="10" t="s">
        <v>428</v>
      </c>
      <c r="E64" s="10" t="s">
        <v>428</v>
      </c>
      <c r="F64" s="70" t="s">
        <v>22</v>
      </c>
      <c r="G64" s="37"/>
      <c r="H64" s="37"/>
      <c r="I64" s="38" t="s">
        <v>13</v>
      </c>
      <c r="J64" s="78"/>
      <c r="K64" s="39" t="s">
        <v>506</v>
      </c>
      <c r="L64" s="40" t="s">
        <v>82</v>
      </c>
      <c r="M64" s="10">
        <v>2</v>
      </c>
      <c r="N64" s="41" t="s">
        <v>80</v>
      </c>
      <c r="O64" s="42">
        <v>502</v>
      </c>
      <c r="P64" s="121" t="s">
        <v>426</v>
      </c>
      <c r="Q64" s="77" t="s">
        <v>352</v>
      </c>
    </row>
    <row r="65" spans="2:17" s="20" customFormat="1" ht="18" customHeight="1">
      <c r="B65" s="97"/>
      <c r="C65" s="10" t="s">
        <v>428</v>
      </c>
      <c r="D65" s="10" t="s">
        <v>428</v>
      </c>
      <c r="E65" s="10" t="s">
        <v>428</v>
      </c>
      <c r="F65" s="70" t="s">
        <v>22</v>
      </c>
      <c r="G65" s="37"/>
      <c r="H65" s="37"/>
      <c r="I65" s="38" t="s">
        <v>13</v>
      </c>
      <c r="J65" s="78"/>
      <c r="K65" s="39" t="s">
        <v>83</v>
      </c>
      <c r="L65" s="40" t="s">
        <v>82</v>
      </c>
      <c r="M65" s="10">
        <v>2</v>
      </c>
      <c r="N65" s="41" t="s">
        <v>80</v>
      </c>
      <c r="O65" s="42">
        <v>503</v>
      </c>
      <c r="P65" s="121" t="s">
        <v>426</v>
      </c>
      <c r="Q65" s="77" t="s">
        <v>352</v>
      </c>
    </row>
    <row r="66" spans="2:17" s="20" customFormat="1" ht="18" customHeight="1">
      <c r="B66" s="97"/>
      <c r="C66" s="10" t="s">
        <v>428</v>
      </c>
      <c r="D66" s="10" t="s">
        <v>428</v>
      </c>
      <c r="E66" s="10" t="s">
        <v>428</v>
      </c>
      <c r="F66" s="70" t="s">
        <v>22</v>
      </c>
      <c r="G66" s="37"/>
      <c r="H66" s="37"/>
      <c r="I66" s="38" t="s">
        <v>13</v>
      </c>
      <c r="J66" s="78"/>
      <c r="K66" s="39" t="s">
        <v>97</v>
      </c>
      <c r="L66" s="40" t="s">
        <v>82</v>
      </c>
      <c r="M66" s="10">
        <v>2</v>
      </c>
      <c r="N66" s="41" t="s">
        <v>80</v>
      </c>
      <c r="O66" s="42">
        <v>504</v>
      </c>
      <c r="P66" s="121" t="s">
        <v>426</v>
      </c>
      <c r="Q66" s="77" t="s">
        <v>354</v>
      </c>
    </row>
    <row r="67" spans="2:17" s="20" customFormat="1" ht="18" customHeight="1">
      <c r="B67" s="97"/>
      <c r="C67" s="10" t="s">
        <v>428</v>
      </c>
      <c r="D67" s="10" t="s">
        <v>428</v>
      </c>
      <c r="E67" s="10" t="s">
        <v>428</v>
      </c>
      <c r="F67" s="70" t="s">
        <v>22</v>
      </c>
      <c r="G67" s="37"/>
      <c r="H67" s="37"/>
      <c r="I67" s="38" t="s">
        <v>13</v>
      </c>
      <c r="J67" s="78"/>
      <c r="K67" s="39" t="s">
        <v>507</v>
      </c>
      <c r="L67" s="40" t="s">
        <v>82</v>
      </c>
      <c r="M67" s="10">
        <v>2</v>
      </c>
      <c r="N67" s="41" t="s">
        <v>80</v>
      </c>
      <c r="O67" s="42">
        <v>505</v>
      </c>
      <c r="P67" s="121" t="s">
        <v>426</v>
      </c>
      <c r="Q67" s="77" t="s">
        <v>355</v>
      </c>
    </row>
    <row r="68" spans="2:17" s="20" customFormat="1" ht="18" customHeight="1">
      <c r="B68" s="97"/>
      <c r="C68" s="10" t="s">
        <v>428</v>
      </c>
      <c r="D68" s="10" t="s">
        <v>428</v>
      </c>
      <c r="E68" s="10" t="s">
        <v>428</v>
      </c>
      <c r="F68" s="70" t="s">
        <v>22</v>
      </c>
      <c r="G68" s="37"/>
      <c r="H68" s="37"/>
      <c r="I68" s="38" t="s">
        <v>13</v>
      </c>
      <c r="J68" s="78"/>
      <c r="K68" s="39" t="s">
        <v>98</v>
      </c>
      <c r="L68" s="40" t="s">
        <v>82</v>
      </c>
      <c r="M68" s="10">
        <v>2</v>
      </c>
      <c r="N68" s="41" t="s">
        <v>80</v>
      </c>
      <c r="O68" s="42">
        <v>506</v>
      </c>
      <c r="P68" s="121" t="s">
        <v>426</v>
      </c>
      <c r="Q68" s="77" t="s">
        <v>354</v>
      </c>
    </row>
    <row r="69" spans="2:17" s="20" customFormat="1" ht="18" customHeight="1">
      <c r="B69" s="97"/>
      <c r="C69" s="10" t="s">
        <v>428</v>
      </c>
      <c r="D69" s="10" t="s">
        <v>428</v>
      </c>
      <c r="E69" s="10" t="s">
        <v>428</v>
      </c>
      <c r="F69" s="70" t="s">
        <v>22</v>
      </c>
      <c r="G69" s="37"/>
      <c r="H69" s="37"/>
      <c r="I69" s="38" t="s">
        <v>13</v>
      </c>
      <c r="J69" s="78"/>
      <c r="K69" s="39" t="s">
        <v>508</v>
      </c>
      <c r="L69" s="40" t="s">
        <v>82</v>
      </c>
      <c r="M69" s="10">
        <v>2</v>
      </c>
      <c r="N69" s="41" t="s">
        <v>80</v>
      </c>
      <c r="O69" s="42">
        <v>508</v>
      </c>
      <c r="P69" s="121" t="s">
        <v>426</v>
      </c>
      <c r="Q69" s="77" t="s">
        <v>355</v>
      </c>
    </row>
    <row r="70" spans="2:17" s="20" customFormat="1" ht="18" customHeight="1">
      <c r="B70" s="97"/>
      <c r="C70" s="10" t="s">
        <v>428</v>
      </c>
      <c r="D70" s="10" t="s">
        <v>428</v>
      </c>
      <c r="E70" s="10" t="s">
        <v>428</v>
      </c>
      <c r="F70" s="70" t="s">
        <v>22</v>
      </c>
      <c r="G70" s="37"/>
      <c r="H70" s="37"/>
      <c r="I70" s="38" t="s">
        <v>13</v>
      </c>
      <c r="J70" s="78"/>
      <c r="K70" s="39" t="s">
        <v>437</v>
      </c>
      <c r="L70" s="40" t="s">
        <v>82</v>
      </c>
      <c r="M70" s="10">
        <v>2</v>
      </c>
      <c r="N70" s="41" t="s">
        <v>80</v>
      </c>
      <c r="O70" s="42" t="s">
        <v>438</v>
      </c>
      <c r="P70" s="121" t="s">
        <v>426</v>
      </c>
      <c r="Q70" s="77" t="s">
        <v>509</v>
      </c>
    </row>
    <row r="71" spans="2:17" s="20" customFormat="1" ht="18" customHeight="1">
      <c r="B71" s="97"/>
      <c r="C71" s="10" t="s">
        <v>428</v>
      </c>
      <c r="D71" s="10" t="s">
        <v>428</v>
      </c>
      <c r="E71" s="10" t="s">
        <v>428</v>
      </c>
      <c r="F71" s="70" t="s">
        <v>22</v>
      </c>
      <c r="G71" s="37"/>
      <c r="H71" s="37"/>
      <c r="I71" s="38" t="s">
        <v>13</v>
      </c>
      <c r="J71" s="78"/>
      <c r="K71" s="39" t="s">
        <v>84</v>
      </c>
      <c r="L71" s="40" t="s">
        <v>82</v>
      </c>
      <c r="M71" s="10">
        <v>2</v>
      </c>
      <c r="N71" s="41" t="s">
        <v>80</v>
      </c>
      <c r="O71" s="42">
        <v>514</v>
      </c>
      <c r="P71" s="121" t="s">
        <v>426</v>
      </c>
      <c r="Q71" s="77" t="s">
        <v>354</v>
      </c>
    </row>
    <row r="72" spans="2:17" s="20" customFormat="1" ht="18" customHeight="1">
      <c r="B72" s="97"/>
      <c r="C72" s="70" t="s">
        <v>428</v>
      </c>
      <c r="D72" s="10" t="s">
        <v>428</v>
      </c>
      <c r="E72" s="10" t="s">
        <v>428</v>
      </c>
      <c r="F72" s="70" t="s">
        <v>22</v>
      </c>
      <c r="G72" s="37"/>
      <c r="H72" s="37"/>
      <c r="I72" s="38" t="s">
        <v>13</v>
      </c>
      <c r="J72" s="78"/>
      <c r="K72" s="39" t="s">
        <v>404</v>
      </c>
      <c r="L72" s="40" t="s">
        <v>82</v>
      </c>
      <c r="M72" s="10">
        <v>2</v>
      </c>
      <c r="N72" s="41" t="s">
        <v>80</v>
      </c>
      <c r="O72" s="42" t="s">
        <v>405</v>
      </c>
      <c r="P72" s="121" t="s">
        <v>426</v>
      </c>
      <c r="Q72" s="77" t="s">
        <v>352</v>
      </c>
    </row>
    <row r="73" spans="2:17" s="20" customFormat="1" ht="18" customHeight="1">
      <c r="B73" s="97"/>
      <c r="C73" s="10" t="s">
        <v>424</v>
      </c>
      <c r="D73" s="10" t="s">
        <v>424</v>
      </c>
      <c r="E73" s="10" t="s">
        <v>424</v>
      </c>
      <c r="F73" s="10" t="s">
        <v>424</v>
      </c>
      <c r="G73" s="37"/>
      <c r="H73" s="37"/>
      <c r="I73" s="226" t="s">
        <v>273</v>
      </c>
      <c r="J73" s="78"/>
      <c r="K73" s="45" t="s">
        <v>539</v>
      </c>
      <c r="L73" s="10" t="s">
        <v>40</v>
      </c>
      <c r="M73" s="10">
        <v>2</v>
      </c>
      <c r="N73" s="41" t="s">
        <v>540</v>
      </c>
      <c r="O73" s="42" t="s">
        <v>541</v>
      </c>
      <c r="P73" s="87" t="s">
        <v>426</v>
      </c>
      <c r="Q73" s="77" t="s">
        <v>542</v>
      </c>
    </row>
    <row r="74" spans="2:17" s="19" customFormat="1" ht="18" customHeight="1" thickBot="1">
      <c r="B74" s="104" t="s">
        <v>14</v>
      </c>
      <c r="C74" s="57">
        <f>_xlfn.SUMIFS(M14:M73,C14:C73,"○")</f>
        <v>42</v>
      </c>
      <c r="D74" s="57">
        <f>_xlfn.SUMIFS(M14:M73,D14:D73,"○")</f>
        <v>42</v>
      </c>
      <c r="E74" s="57">
        <f>_xlfn.SUMIFS(M14:M73,E14:E73,"○")</f>
        <v>42</v>
      </c>
      <c r="F74" s="57">
        <f>_xlfn.SUMIFS(M14:M73,F14:F73,"○")</f>
        <v>121</v>
      </c>
      <c r="G74" s="57">
        <f>_xlfn.SUMIFS(M14:M73,G14:G73,"○")</f>
        <v>0</v>
      </c>
      <c r="H74" s="57">
        <f>_xlfn.SUMIFS(M14:M73,H14:H73,"○")</f>
        <v>0</v>
      </c>
      <c r="I74" s="105"/>
      <c r="J74" s="92"/>
      <c r="K74" s="56"/>
      <c r="L74" s="57"/>
      <c r="M74" s="57"/>
      <c r="N74" s="58"/>
      <c r="O74" s="59"/>
      <c r="P74" s="60"/>
      <c r="Q74" s="61"/>
    </row>
    <row r="75" spans="2:17" s="20" customFormat="1" ht="18" customHeight="1" thickTop="1">
      <c r="B75" s="106" t="s">
        <v>15</v>
      </c>
      <c r="C75" s="64"/>
      <c r="D75" s="64"/>
      <c r="E75" s="64"/>
      <c r="F75" s="64" t="s">
        <v>22</v>
      </c>
      <c r="G75" s="64" t="s">
        <v>22</v>
      </c>
      <c r="H75" s="107"/>
      <c r="I75" s="108" t="s">
        <v>73</v>
      </c>
      <c r="J75" s="109"/>
      <c r="K75" s="131" t="s">
        <v>131</v>
      </c>
      <c r="L75" s="132" t="s">
        <v>64</v>
      </c>
      <c r="M75" s="132">
        <v>1</v>
      </c>
      <c r="N75" s="133" t="s">
        <v>69</v>
      </c>
      <c r="O75" s="66">
        <v>273</v>
      </c>
      <c r="P75" s="134" t="s">
        <v>396</v>
      </c>
      <c r="Q75" s="68" t="s">
        <v>74</v>
      </c>
    </row>
    <row r="76" spans="2:17" s="20" customFormat="1" ht="18" customHeight="1">
      <c r="B76" s="96"/>
      <c r="C76" s="70"/>
      <c r="D76" s="70"/>
      <c r="E76" s="70"/>
      <c r="F76" s="10" t="s">
        <v>22</v>
      </c>
      <c r="G76" s="10" t="s">
        <v>22</v>
      </c>
      <c r="H76" s="79"/>
      <c r="I76" s="103" t="s">
        <v>73</v>
      </c>
      <c r="J76" s="75"/>
      <c r="K76" s="135" t="s">
        <v>133</v>
      </c>
      <c r="L76" s="130" t="s">
        <v>64</v>
      </c>
      <c r="M76" s="130">
        <v>1</v>
      </c>
      <c r="N76" s="136" t="s">
        <v>69</v>
      </c>
      <c r="O76" s="52">
        <v>276</v>
      </c>
      <c r="P76" s="137" t="s">
        <v>396</v>
      </c>
      <c r="Q76" s="72" t="s">
        <v>18</v>
      </c>
    </row>
    <row r="77" spans="2:17" s="20" customFormat="1" ht="18" customHeight="1">
      <c r="B77" s="96"/>
      <c r="C77" s="70"/>
      <c r="D77" s="70"/>
      <c r="E77" s="70"/>
      <c r="F77" s="10" t="s">
        <v>22</v>
      </c>
      <c r="G77" s="10" t="s">
        <v>22</v>
      </c>
      <c r="H77" s="79"/>
      <c r="I77" s="103" t="s">
        <v>73</v>
      </c>
      <c r="J77" s="75"/>
      <c r="K77" s="69" t="s">
        <v>132</v>
      </c>
      <c r="L77" s="74" t="s">
        <v>64</v>
      </c>
      <c r="M77" s="70">
        <v>1</v>
      </c>
      <c r="N77" s="47" t="s">
        <v>56</v>
      </c>
      <c r="O77" s="52">
        <v>290</v>
      </c>
      <c r="P77" s="137" t="s">
        <v>396</v>
      </c>
      <c r="Q77" s="72" t="s">
        <v>18</v>
      </c>
    </row>
    <row r="78" spans="2:17" s="20" customFormat="1" ht="18" customHeight="1">
      <c r="B78" s="96"/>
      <c r="C78" s="70"/>
      <c r="D78" s="70"/>
      <c r="E78" s="70"/>
      <c r="F78" s="10" t="s">
        <v>22</v>
      </c>
      <c r="G78" s="10" t="s">
        <v>22</v>
      </c>
      <c r="H78" s="79"/>
      <c r="I78" s="103" t="s">
        <v>73</v>
      </c>
      <c r="J78" s="75"/>
      <c r="K78" s="135" t="s">
        <v>135</v>
      </c>
      <c r="L78" s="130" t="s">
        <v>64</v>
      </c>
      <c r="M78" s="130">
        <v>1</v>
      </c>
      <c r="N78" s="136" t="s">
        <v>56</v>
      </c>
      <c r="O78" s="52">
        <v>296</v>
      </c>
      <c r="P78" s="137" t="s">
        <v>396</v>
      </c>
      <c r="Q78" s="72" t="s">
        <v>74</v>
      </c>
    </row>
    <row r="79" spans="2:17" s="20" customFormat="1" ht="18" customHeight="1">
      <c r="B79" s="96"/>
      <c r="C79" s="70"/>
      <c r="D79" s="70"/>
      <c r="E79" s="70"/>
      <c r="F79" s="10" t="s">
        <v>22</v>
      </c>
      <c r="G79" s="10" t="s">
        <v>22</v>
      </c>
      <c r="H79" s="79"/>
      <c r="I79" s="103" t="s">
        <v>73</v>
      </c>
      <c r="J79" s="75"/>
      <c r="K79" s="69" t="s">
        <v>136</v>
      </c>
      <c r="L79" s="74" t="s">
        <v>40</v>
      </c>
      <c r="M79" s="70">
        <v>1</v>
      </c>
      <c r="N79" s="47" t="s">
        <v>56</v>
      </c>
      <c r="O79" s="52">
        <v>313</v>
      </c>
      <c r="P79" s="137" t="s">
        <v>396</v>
      </c>
      <c r="Q79" s="72" t="s">
        <v>74</v>
      </c>
    </row>
    <row r="80" spans="2:17" s="20" customFormat="1" ht="18" customHeight="1">
      <c r="B80" s="96"/>
      <c r="C80" s="70"/>
      <c r="D80" s="70"/>
      <c r="E80" s="70"/>
      <c r="F80" s="10" t="s">
        <v>22</v>
      </c>
      <c r="G80" s="10" t="s">
        <v>22</v>
      </c>
      <c r="H80" s="79"/>
      <c r="I80" s="103" t="s">
        <v>73</v>
      </c>
      <c r="J80" s="75"/>
      <c r="K80" s="69" t="s">
        <v>137</v>
      </c>
      <c r="L80" s="74" t="s">
        <v>40</v>
      </c>
      <c r="M80" s="70">
        <v>2</v>
      </c>
      <c r="N80" s="47" t="s">
        <v>56</v>
      </c>
      <c r="O80" s="52">
        <v>314</v>
      </c>
      <c r="P80" s="137" t="s">
        <v>396</v>
      </c>
      <c r="Q80" s="72" t="s">
        <v>74</v>
      </c>
    </row>
    <row r="81" spans="2:17" s="20" customFormat="1" ht="18" customHeight="1">
      <c r="B81" s="96"/>
      <c r="C81" s="10"/>
      <c r="D81" s="10"/>
      <c r="E81" s="10"/>
      <c r="F81" s="10" t="s">
        <v>424</v>
      </c>
      <c r="G81" s="10" t="s">
        <v>424</v>
      </c>
      <c r="H81" s="37"/>
      <c r="I81" s="38" t="s">
        <v>75</v>
      </c>
      <c r="J81" s="78"/>
      <c r="K81" s="45" t="s">
        <v>429</v>
      </c>
      <c r="L81" s="10" t="s">
        <v>82</v>
      </c>
      <c r="M81" s="10">
        <v>3</v>
      </c>
      <c r="N81" s="41" t="s">
        <v>56</v>
      </c>
      <c r="O81" s="52" t="s">
        <v>430</v>
      </c>
      <c r="P81" s="137" t="s">
        <v>396</v>
      </c>
      <c r="Q81" s="138" t="s">
        <v>146</v>
      </c>
    </row>
    <row r="82" spans="2:17" s="20" customFormat="1" ht="18" customHeight="1">
      <c r="B82" s="96"/>
      <c r="C82" s="10"/>
      <c r="D82" s="10"/>
      <c r="E82" s="10"/>
      <c r="F82" s="10" t="s">
        <v>424</v>
      </c>
      <c r="G82" s="10" t="s">
        <v>424</v>
      </c>
      <c r="H82" s="37"/>
      <c r="I82" s="38" t="s">
        <v>75</v>
      </c>
      <c r="J82" s="78"/>
      <c r="K82" s="45" t="s">
        <v>431</v>
      </c>
      <c r="L82" s="10" t="s">
        <v>82</v>
      </c>
      <c r="M82" s="10">
        <v>1</v>
      </c>
      <c r="N82" s="41" t="s">
        <v>56</v>
      </c>
      <c r="O82" s="52" t="s">
        <v>432</v>
      </c>
      <c r="P82" s="137" t="s">
        <v>396</v>
      </c>
      <c r="Q82" s="138" t="s">
        <v>146</v>
      </c>
    </row>
    <row r="83" spans="2:17" s="20" customFormat="1" ht="18" customHeight="1">
      <c r="B83" s="96"/>
      <c r="C83" s="10"/>
      <c r="D83" s="10"/>
      <c r="E83" s="10"/>
      <c r="F83" s="37" t="s">
        <v>424</v>
      </c>
      <c r="G83" s="37" t="s">
        <v>424</v>
      </c>
      <c r="H83" s="37"/>
      <c r="I83" s="38" t="s">
        <v>60</v>
      </c>
      <c r="J83" s="78"/>
      <c r="K83" s="45" t="s">
        <v>468</v>
      </c>
      <c r="L83" s="10" t="s">
        <v>78</v>
      </c>
      <c r="M83" s="10">
        <v>1</v>
      </c>
      <c r="N83" s="41" t="s">
        <v>55</v>
      </c>
      <c r="O83" s="52" t="s">
        <v>469</v>
      </c>
      <c r="P83" s="87" t="s">
        <v>396</v>
      </c>
      <c r="Q83" s="77" t="s">
        <v>146</v>
      </c>
    </row>
    <row r="84" spans="2:17" s="20" customFormat="1" ht="18" customHeight="1">
      <c r="B84" s="96"/>
      <c r="C84" s="70"/>
      <c r="D84" s="70"/>
      <c r="E84" s="70"/>
      <c r="F84" s="10" t="s">
        <v>22</v>
      </c>
      <c r="G84" s="10" t="s">
        <v>22</v>
      </c>
      <c r="H84" s="79"/>
      <c r="I84" s="103" t="s">
        <v>73</v>
      </c>
      <c r="J84" s="75"/>
      <c r="K84" s="135" t="s">
        <v>134</v>
      </c>
      <c r="L84" s="130" t="s">
        <v>64</v>
      </c>
      <c r="M84" s="130">
        <v>1</v>
      </c>
      <c r="N84" s="136" t="s">
        <v>57</v>
      </c>
      <c r="O84" s="52">
        <v>316</v>
      </c>
      <c r="P84" s="137" t="s">
        <v>396</v>
      </c>
      <c r="Q84" s="72" t="s">
        <v>18</v>
      </c>
    </row>
    <row r="85" spans="2:17" s="20" customFormat="1" ht="18" customHeight="1">
      <c r="B85" s="96"/>
      <c r="C85" s="70"/>
      <c r="D85" s="70"/>
      <c r="E85" s="70"/>
      <c r="F85" s="10" t="s">
        <v>22</v>
      </c>
      <c r="G85" s="10" t="s">
        <v>22</v>
      </c>
      <c r="H85" s="79" t="s">
        <v>424</v>
      </c>
      <c r="I85" s="103" t="s">
        <v>73</v>
      </c>
      <c r="J85" s="75"/>
      <c r="K85" s="69" t="s">
        <v>138</v>
      </c>
      <c r="L85" s="70" t="s">
        <v>64</v>
      </c>
      <c r="M85" s="70">
        <v>2</v>
      </c>
      <c r="N85" s="47" t="s">
        <v>57</v>
      </c>
      <c r="O85" s="52">
        <v>324</v>
      </c>
      <c r="P85" s="137" t="s">
        <v>396</v>
      </c>
      <c r="Q85" s="72" t="s">
        <v>74</v>
      </c>
    </row>
    <row r="86" spans="2:17" s="20" customFormat="1" ht="18" customHeight="1">
      <c r="B86" s="96"/>
      <c r="C86" s="70"/>
      <c r="D86" s="70"/>
      <c r="E86" s="70"/>
      <c r="F86" s="10" t="s">
        <v>22</v>
      </c>
      <c r="G86" s="10" t="s">
        <v>22</v>
      </c>
      <c r="H86" s="79"/>
      <c r="I86" s="103" t="s">
        <v>73</v>
      </c>
      <c r="J86" s="75"/>
      <c r="K86" s="69" t="s">
        <v>139</v>
      </c>
      <c r="L86" s="70" t="s">
        <v>64</v>
      </c>
      <c r="M86" s="70">
        <v>1</v>
      </c>
      <c r="N86" s="47" t="s">
        <v>57</v>
      </c>
      <c r="O86" s="52">
        <v>325</v>
      </c>
      <c r="P86" s="137" t="s">
        <v>396</v>
      </c>
      <c r="Q86" s="72" t="s">
        <v>74</v>
      </c>
    </row>
    <row r="87" spans="2:17" s="20" customFormat="1" ht="18" customHeight="1">
      <c r="B87" s="96"/>
      <c r="C87" s="70" t="s">
        <v>22</v>
      </c>
      <c r="D87" s="70" t="s">
        <v>22</v>
      </c>
      <c r="E87" s="70"/>
      <c r="F87" s="10" t="s">
        <v>22</v>
      </c>
      <c r="G87" s="10" t="s">
        <v>22</v>
      </c>
      <c r="H87" s="79"/>
      <c r="I87" s="103" t="s">
        <v>89</v>
      </c>
      <c r="J87" s="75"/>
      <c r="K87" s="69" t="s">
        <v>24</v>
      </c>
      <c r="L87" s="70" t="s">
        <v>78</v>
      </c>
      <c r="M87" s="70">
        <v>2</v>
      </c>
      <c r="N87" s="47" t="s">
        <v>79</v>
      </c>
      <c r="O87" s="52">
        <v>459</v>
      </c>
      <c r="P87" s="137" t="s">
        <v>396</v>
      </c>
      <c r="Q87" s="72" t="s">
        <v>129</v>
      </c>
    </row>
    <row r="88" spans="2:17" s="20" customFormat="1" ht="18" customHeight="1">
      <c r="B88" s="96"/>
      <c r="C88" s="70" t="s">
        <v>22</v>
      </c>
      <c r="D88" s="70" t="s">
        <v>22</v>
      </c>
      <c r="E88" s="70"/>
      <c r="F88" s="10" t="s">
        <v>22</v>
      </c>
      <c r="G88" s="10" t="s">
        <v>22</v>
      </c>
      <c r="H88" s="79"/>
      <c r="I88" s="38" t="s">
        <v>25</v>
      </c>
      <c r="J88" s="75"/>
      <c r="K88" s="69" t="s">
        <v>26</v>
      </c>
      <c r="L88" s="70" t="s">
        <v>78</v>
      </c>
      <c r="M88" s="70">
        <v>2</v>
      </c>
      <c r="N88" s="41" t="s">
        <v>79</v>
      </c>
      <c r="O88" s="52">
        <v>460</v>
      </c>
      <c r="P88" s="137" t="s">
        <v>396</v>
      </c>
      <c r="Q88" s="72" t="s">
        <v>18</v>
      </c>
    </row>
    <row r="89" spans="2:17" s="20" customFormat="1" ht="18" customHeight="1">
      <c r="B89" s="96"/>
      <c r="C89" s="70" t="s">
        <v>22</v>
      </c>
      <c r="D89" s="70" t="s">
        <v>22</v>
      </c>
      <c r="E89" s="70"/>
      <c r="F89" s="10" t="s">
        <v>22</v>
      </c>
      <c r="G89" s="10" t="s">
        <v>22</v>
      </c>
      <c r="H89" s="79" t="s">
        <v>424</v>
      </c>
      <c r="I89" s="38" t="s">
        <v>25</v>
      </c>
      <c r="J89" s="78"/>
      <c r="K89" s="45" t="s">
        <v>130</v>
      </c>
      <c r="L89" s="10" t="s">
        <v>78</v>
      </c>
      <c r="M89" s="10">
        <v>2</v>
      </c>
      <c r="N89" s="41" t="s">
        <v>79</v>
      </c>
      <c r="O89" s="42">
        <v>463</v>
      </c>
      <c r="P89" s="137" t="s">
        <v>396</v>
      </c>
      <c r="Q89" s="72" t="s">
        <v>18</v>
      </c>
    </row>
    <row r="90" spans="2:17" s="20" customFormat="1" ht="18" customHeight="1">
      <c r="B90" s="96"/>
      <c r="C90" s="70" t="s">
        <v>22</v>
      </c>
      <c r="D90" s="70" t="s">
        <v>22</v>
      </c>
      <c r="E90" s="70"/>
      <c r="F90" s="10" t="s">
        <v>22</v>
      </c>
      <c r="G90" s="10" t="s">
        <v>22</v>
      </c>
      <c r="H90" s="79"/>
      <c r="I90" s="38" t="s">
        <v>25</v>
      </c>
      <c r="J90" s="75"/>
      <c r="K90" s="69" t="s">
        <v>28</v>
      </c>
      <c r="L90" s="70" t="s">
        <v>82</v>
      </c>
      <c r="M90" s="70">
        <v>2</v>
      </c>
      <c r="N90" s="41" t="s">
        <v>79</v>
      </c>
      <c r="O90" s="52">
        <v>465</v>
      </c>
      <c r="P90" s="137" t="s">
        <v>396</v>
      </c>
      <c r="Q90" s="72" t="s">
        <v>18</v>
      </c>
    </row>
    <row r="91" spans="2:17" s="20" customFormat="1" ht="18" customHeight="1">
      <c r="B91" s="96"/>
      <c r="C91" s="70" t="s">
        <v>22</v>
      </c>
      <c r="D91" s="70" t="s">
        <v>22</v>
      </c>
      <c r="E91" s="70"/>
      <c r="F91" s="10" t="s">
        <v>22</v>
      </c>
      <c r="G91" s="10" t="s">
        <v>22</v>
      </c>
      <c r="H91" s="79"/>
      <c r="I91" s="38" t="s">
        <v>25</v>
      </c>
      <c r="J91" s="75"/>
      <c r="K91" s="69" t="s">
        <v>29</v>
      </c>
      <c r="L91" s="70" t="s">
        <v>82</v>
      </c>
      <c r="M91" s="70">
        <v>2</v>
      </c>
      <c r="N91" s="41" t="s">
        <v>79</v>
      </c>
      <c r="O91" s="52">
        <v>466</v>
      </c>
      <c r="P91" s="137" t="s">
        <v>396</v>
      </c>
      <c r="Q91" s="72" t="s">
        <v>18</v>
      </c>
    </row>
    <row r="92" spans="2:17" s="20" customFormat="1" ht="18" customHeight="1">
      <c r="B92" s="96"/>
      <c r="C92" s="70" t="s">
        <v>22</v>
      </c>
      <c r="D92" s="70" t="s">
        <v>22</v>
      </c>
      <c r="E92" s="70"/>
      <c r="F92" s="10" t="s">
        <v>424</v>
      </c>
      <c r="G92" s="10" t="s">
        <v>424</v>
      </c>
      <c r="H92" s="79"/>
      <c r="I92" s="38" t="s">
        <v>87</v>
      </c>
      <c r="J92" s="75"/>
      <c r="K92" s="69" t="s">
        <v>88</v>
      </c>
      <c r="L92" s="70" t="s">
        <v>78</v>
      </c>
      <c r="M92" s="70">
        <v>2</v>
      </c>
      <c r="N92" s="41" t="s">
        <v>80</v>
      </c>
      <c r="O92" s="52">
        <v>449</v>
      </c>
      <c r="P92" s="137" t="s">
        <v>396</v>
      </c>
      <c r="Q92" s="72" t="s">
        <v>129</v>
      </c>
    </row>
    <row r="93" spans="2:17" s="20" customFormat="1" ht="18" customHeight="1">
      <c r="B93" s="96"/>
      <c r="C93" s="10" t="s">
        <v>22</v>
      </c>
      <c r="D93" s="10" t="s">
        <v>22</v>
      </c>
      <c r="E93" s="10"/>
      <c r="F93" s="70" t="s">
        <v>22</v>
      </c>
      <c r="G93" s="10" t="s">
        <v>22</v>
      </c>
      <c r="H93" s="37"/>
      <c r="I93" s="38" t="s">
        <v>87</v>
      </c>
      <c r="J93" s="78"/>
      <c r="K93" s="45" t="s">
        <v>23</v>
      </c>
      <c r="L93" s="10" t="s">
        <v>78</v>
      </c>
      <c r="M93" s="10">
        <v>2</v>
      </c>
      <c r="N93" s="41" t="s">
        <v>80</v>
      </c>
      <c r="O93" s="42">
        <v>455</v>
      </c>
      <c r="P93" s="137" t="s">
        <v>396</v>
      </c>
      <c r="Q93" s="72" t="s">
        <v>129</v>
      </c>
    </row>
    <row r="94" spans="1:17" s="19" customFormat="1" ht="18" customHeight="1">
      <c r="A94" s="20"/>
      <c r="B94" s="96"/>
      <c r="C94" s="10" t="s">
        <v>22</v>
      </c>
      <c r="D94" s="10" t="s">
        <v>22</v>
      </c>
      <c r="E94" s="10"/>
      <c r="F94" s="70" t="s">
        <v>22</v>
      </c>
      <c r="G94" s="10" t="s">
        <v>22</v>
      </c>
      <c r="H94" s="37"/>
      <c r="I94" s="38" t="s">
        <v>25</v>
      </c>
      <c r="J94" s="78"/>
      <c r="K94" s="45" t="s">
        <v>27</v>
      </c>
      <c r="L94" s="10" t="s">
        <v>78</v>
      </c>
      <c r="M94" s="10">
        <v>2</v>
      </c>
      <c r="N94" s="41" t="s">
        <v>80</v>
      </c>
      <c r="O94" s="42">
        <v>461</v>
      </c>
      <c r="P94" s="137" t="s">
        <v>396</v>
      </c>
      <c r="Q94" s="72" t="s">
        <v>18</v>
      </c>
    </row>
    <row r="95" spans="2:17" s="20" customFormat="1" ht="17.25" customHeight="1">
      <c r="B95" s="96"/>
      <c r="C95" s="70" t="s">
        <v>22</v>
      </c>
      <c r="D95" s="70" t="s">
        <v>22</v>
      </c>
      <c r="E95" s="70"/>
      <c r="F95" s="10" t="s">
        <v>22</v>
      </c>
      <c r="G95" s="10" t="s">
        <v>22</v>
      </c>
      <c r="H95" s="79"/>
      <c r="I95" s="38" t="s">
        <v>25</v>
      </c>
      <c r="J95" s="75"/>
      <c r="K95" s="69" t="s">
        <v>30</v>
      </c>
      <c r="L95" s="70" t="s">
        <v>82</v>
      </c>
      <c r="M95" s="70">
        <v>2</v>
      </c>
      <c r="N95" s="41" t="s">
        <v>80</v>
      </c>
      <c r="O95" s="52">
        <v>467</v>
      </c>
      <c r="P95" s="137" t="s">
        <v>396</v>
      </c>
      <c r="Q95" s="72" t="s">
        <v>18</v>
      </c>
    </row>
    <row r="96" spans="1:17" s="19" customFormat="1" ht="18" customHeight="1">
      <c r="A96" s="20"/>
      <c r="B96" s="96"/>
      <c r="C96" s="70" t="s">
        <v>22</v>
      </c>
      <c r="D96" s="70" t="s">
        <v>22</v>
      </c>
      <c r="E96" s="70"/>
      <c r="F96" s="10" t="s">
        <v>22</v>
      </c>
      <c r="G96" s="10" t="s">
        <v>22</v>
      </c>
      <c r="H96" s="79"/>
      <c r="I96" s="38" t="s">
        <v>25</v>
      </c>
      <c r="J96" s="75"/>
      <c r="K96" s="69" t="s">
        <v>31</v>
      </c>
      <c r="L96" s="70" t="s">
        <v>82</v>
      </c>
      <c r="M96" s="70">
        <v>2</v>
      </c>
      <c r="N96" s="41" t="s">
        <v>80</v>
      </c>
      <c r="O96" s="52">
        <v>468</v>
      </c>
      <c r="P96" s="137" t="s">
        <v>396</v>
      </c>
      <c r="Q96" s="72" t="s">
        <v>18</v>
      </c>
    </row>
    <row r="97" spans="1:17" s="20" customFormat="1" ht="18" customHeight="1" thickBot="1">
      <c r="A97" s="19"/>
      <c r="B97" s="104" t="s">
        <v>14</v>
      </c>
      <c r="C97" s="57">
        <f>_xlfn.SUMIFS(M75:M96,C75:C96,"○")</f>
        <v>20</v>
      </c>
      <c r="D97" s="57">
        <f>_xlfn.SUMIFS(M75:M96,D75:D96,"○")</f>
        <v>20</v>
      </c>
      <c r="E97" s="57">
        <f>_xlfn.SUMIFS(M75:M96,E75:E96,"○")</f>
        <v>0</v>
      </c>
      <c r="F97" s="57">
        <f>_xlfn.SUMIFS(M75:M96,F75:F96,"○")</f>
        <v>36</v>
      </c>
      <c r="G97" s="57">
        <f>_xlfn.SUMIFS(M75:M96,G75:G96,"○")</f>
        <v>36</v>
      </c>
      <c r="H97" s="57">
        <f>_xlfn.SUMIFS(M75:M96,H75:H96,"○")</f>
        <v>4</v>
      </c>
      <c r="I97" s="110"/>
      <c r="J97" s="111"/>
      <c r="K97" s="80"/>
      <c r="L97" s="81"/>
      <c r="M97" s="81"/>
      <c r="N97" s="82"/>
      <c r="O97" s="83"/>
      <c r="P97" s="84"/>
      <c r="Q97" s="85"/>
    </row>
    <row r="98" spans="2:17" s="20" customFormat="1" ht="33" customHeight="1" thickTop="1">
      <c r="B98" s="112" t="s">
        <v>16</v>
      </c>
      <c r="C98" s="64" t="s">
        <v>455</v>
      </c>
      <c r="D98" s="64"/>
      <c r="E98" s="64" t="s">
        <v>470</v>
      </c>
      <c r="F98" s="64" t="s">
        <v>470</v>
      </c>
      <c r="G98" s="107"/>
      <c r="H98" s="107"/>
      <c r="I98" s="108" t="s">
        <v>13</v>
      </c>
      <c r="J98" s="109"/>
      <c r="K98" s="86" t="s">
        <v>91</v>
      </c>
      <c r="L98" s="64" t="s">
        <v>78</v>
      </c>
      <c r="M98" s="64">
        <v>6</v>
      </c>
      <c r="N98" s="65" t="s">
        <v>80</v>
      </c>
      <c r="O98" s="66">
        <v>499</v>
      </c>
      <c r="P98" s="87" t="s">
        <v>510</v>
      </c>
      <c r="Q98" s="72" t="s">
        <v>351</v>
      </c>
    </row>
    <row r="99" spans="1:17" s="20" customFormat="1" ht="18" customHeight="1" thickBot="1">
      <c r="A99" s="19"/>
      <c r="B99" s="113" t="s">
        <v>14</v>
      </c>
      <c r="C99" s="81">
        <f>_xlfn.SUMIFS(M98,C98,"○")</f>
        <v>6</v>
      </c>
      <c r="D99" s="81">
        <f>_xlfn.SUMIFS(M98,D98,"○")</f>
        <v>0</v>
      </c>
      <c r="E99" s="81">
        <f>_xlfn.SUMIFS(M98,E98,"○")</f>
        <v>6</v>
      </c>
      <c r="F99" s="81">
        <f>_xlfn.SUMIFS(M98,F98,"○")</f>
        <v>6</v>
      </c>
      <c r="G99" s="81">
        <f>_xlfn.SUMIFS(M98,G98,"○")</f>
        <v>0</v>
      </c>
      <c r="H99" s="81">
        <f>_xlfn.SUMIFS(M98,H98,"○")</f>
        <v>0</v>
      </c>
      <c r="I99" s="110"/>
      <c r="J99" s="111"/>
      <c r="K99" s="80"/>
      <c r="L99" s="81"/>
      <c r="M99" s="81"/>
      <c r="N99" s="82"/>
      <c r="O99" s="83"/>
      <c r="P99" s="84"/>
      <c r="Q99" s="85"/>
    </row>
    <row r="100" spans="2:17" s="20" customFormat="1" ht="18" customHeight="1" thickTop="1">
      <c r="B100" s="106" t="s">
        <v>511</v>
      </c>
      <c r="C100" s="10"/>
      <c r="D100" s="10"/>
      <c r="E100" s="10"/>
      <c r="F100" s="10"/>
      <c r="G100" s="10" t="s">
        <v>462</v>
      </c>
      <c r="H100" s="37"/>
      <c r="I100" s="38" t="s">
        <v>75</v>
      </c>
      <c r="J100" s="78"/>
      <c r="K100" s="45" t="s">
        <v>45</v>
      </c>
      <c r="L100" s="10" t="s">
        <v>78</v>
      </c>
      <c r="M100" s="10">
        <v>2</v>
      </c>
      <c r="N100" s="41" t="s">
        <v>512</v>
      </c>
      <c r="O100" s="52">
        <v>143</v>
      </c>
      <c r="P100" s="137"/>
      <c r="Q100" s="138" t="s">
        <v>397</v>
      </c>
    </row>
    <row r="101" spans="2:17" s="20" customFormat="1" ht="18" customHeight="1">
      <c r="B101" s="96"/>
      <c r="C101" s="70"/>
      <c r="D101" s="70"/>
      <c r="E101" s="70"/>
      <c r="F101" s="70"/>
      <c r="G101" s="70" t="s">
        <v>450</v>
      </c>
      <c r="H101" s="79"/>
      <c r="I101" s="103" t="s">
        <v>60</v>
      </c>
      <c r="J101" s="75"/>
      <c r="K101" s="69" t="s">
        <v>467</v>
      </c>
      <c r="L101" s="70" t="s">
        <v>78</v>
      </c>
      <c r="M101" s="70">
        <v>1</v>
      </c>
      <c r="N101" s="47" t="s">
        <v>55</v>
      </c>
      <c r="O101" s="52" t="s">
        <v>438</v>
      </c>
      <c r="P101" s="71"/>
      <c r="Q101" s="72" t="s">
        <v>397</v>
      </c>
    </row>
    <row r="102" spans="2:17" s="20" customFormat="1" ht="18" customHeight="1">
      <c r="B102" s="96"/>
      <c r="C102" s="10"/>
      <c r="D102" s="10"/>
      <c r="E102" s="10"/>
      <c r="F102" s="10"/>
      <c r="G102" s="37" t="s">
        <v>481</v>
      </c>
      <c r="H102" s="37"/>
      <c r="I102" s="103" t="s">
        <v>60</v>
      </c>
      <c r="J102" s="75"/>
      <c r="K102" s="69" t="s">
        <v>46</v>
      </c>
      <c r="L102" s="70" t="s">
        <v>78</v>
      </c>
      <c r="M102" s="70">
        <v>1</v>
      </c>
      <c r="N102" s="41" t="s">
        <v>55</v>
      </c>
      <c r="O102" s="52">
        <v>128</v>
      </c>
      <c r="P102" s="137"/>
      <c r="Q102" s="138" t="s">
        <v>397</v>
      </c>
    </row>
    <row r="103" spans="2:17" s="20" customFormat="1" ht="18" customHeight="1">
      <c r="B103" s="96"/>
      <c r="C103" s="10"/>
      <c r="D103" s="10"/>
      <c r="E103" s="10"/>
      <c r="F103" s="10"/>
      <c r="G103" s="37" t="s">
        <v>462</v>
      </c>
      <c r="H103" s="37"/>
      <c r="I103" s="103" t="s">
        <v>59</v>
      </c>
      <c r="J103" s="75"/>
      <c r="K103" s="69" t="s">
        <v>41</v>
      </c>
      <c r="L103" s="70" t="s">
        <v>78</v>
      </c>
      <c r="M103" s="70">
        <v>1</v>
      </c>
      <c r="N103" s="41" t="s">
        <v>56</v>
      </c>
      <c r="O103" s="52">
        <v>130</v>
      </c>
      <c r="P103" s="137"/>
      <c r="Q103" s="138" t="s">
        <v>397</v>
      </c>
    </row>
    <row r="104" spans="2:17" s="20" customFormat="1" ht="18" customHeight="1">
      <c r="B104" s="96"/>
      <c r="C104" s="10"/>
      <c r="D104" s="10"/>
      <c r="E104" s="10"/>
      <c r="F104" s="10"/>
      <c r="G104" s="37" t="s">
        <v>22</v>
      </c>
      <c r="H104" s="37"/>
      <c r="I104" s="103" t="s">
        <v>75</v>
      </c>
      <c r="J104" s="75"/>
      <c r="K104" s="45" t="s">
        <v>76</v>
      </c>
      <c r="L104" s="70" t="s">
        <v>64</v>
      </c>
      <c r="M104" s="10">
        <v>2</v>
      </c>
      <c r="N104" s="41" t="s">
        <v>56</v>
      </c>
      <c r="O104" s="52">
        <v>132</v>
      </c>
      <c r="P104" s="137"/>
      <c r="Q104" s="138" t="s">
        <v>397</v>
      </c>
    </row>
    <row r="105" spans="2:17" s="20" customFormat="1" ht="18" customHeight="1">
      <c r="B105" s="96"/>
      <c r="C105" s="10"/>
      <c r="D105" s="10"/>
      <c r="E105" s="10"/>
      <c r="F105" s="10"/>
      <c r="G105" s="10" t="s">
        <v>513</v>
      </c>
      <c r="H105" s="37" t="s">
        <v>514</v>
      </c>
      <c r="I105" s="38" t="s">
        <v>75</v>
      </c>
      <c r="J105" s="78"/>
      <c r="K105" s="45" t="s">
        <v>53</v>
      </c>
      <c r="L105" s="10" t="s">
        <v>78</v>
      </c>
      <c r="M105" s="10">
        <v>2</v>
      </c>
      <c r="N105" s="41" t="s">
        <v>55</v>
      </c>
      <c r="O105" s="52">
        <v>133</v>
      </c>
      <c r="P105" s="137"/>
      <c r="Q105" s="138" t="s">
        <v>397</v>
      </c>
    </row>
    <row r="106" spans="2:17" s="20" customFormat="1" ht="18" customHeight="1">
      <c r="B106" s="96"/>
      <c r="C106" s="10"/>
      <c r="D106" s="10"/>
      <c r="E106" s="10"/>
      <c r="F106" s="10"/>
      <c r="G106" s="10" t="s">
        <v>455</v>
      </c>
      <c r="H106" s="37" t="s">
        <v>450</v>
      </c>
      <c r="I106" s="38" t="s">
        <v>75</v>
      </c>
      <c r="J106" s="78"/>
      <c r="K106" s="45" t="s">
        <v>66</v>
      </c>
      <c r="L106" s="10" t="s">
        <v>78</v>
      </c>
      <c r="M106" s="10">
        <v>1</v>
      </c>
      <c r="N106" s="47" t="s">
        <v>55</v>
      </c>
      <c r="O106" s="52">
        <v>139</v>
      </c>
      <c r="P106" s="137"/>
      <c r="Q106" s="138" t="s">
        <v>397</v>
      </c>
    </row>
    <row r="107" spans="2:17" s="20" customFormat="1" ht="18" customHeight="1">
      <c r="B107" s="96"/>
      <c r="C107" s="10"/>
      <c r="D107" s="10"/>
      <c r="E107" s="10"/>
      <c r="F107" s="10"/>
      <c r="G107" s="10" t="s">
        <v>455</v>
      </c>
      <c r="H107" s="37"/>
      <c r="I107" s="38" t="s">
        <v>75</v>
      </c>
      <c r="J107" s="78"/>
      <c r="K107" s="45" t="s">
        <v>49</v>
      </c>
      <c r="L107" s="10" t="s">
        <v>82</v>
      </c>
      <c r="M107" s="10">
        <v>1</v>
      </c>
      <c r="N107" s="41" t="s">
        <v>55</v>
      </c>
      <c r="O107" s="52">
        <v>142</v>
      </c>
      <c r="P107" s="137"/>
      <c r="Q107" s="138" t="s">
        <v>397</v>
      </c>
    </row>
    <row r="108" spans="2:17" s="20" customFormat="1" ht="18" customHeight="1">
      <c r="B108" s="96"/>
      <c r="C108" s="10"/>
      <c r="D108" s="10"/>
      <c r="E108" s="10"/>
      <c r="F108" s="10"/>
      <c r="G108" s="10" t="s">
        <v>455</v>
      </c>
      <c r="H108" s="37"/>
      <c r="I108" s="38" t="s">
        <v>75</v>
      </c>
      <c r="J108" s="78"/>
      <c r="K108" s="45" t="s">
        <v>43</v>
      </c>
      <c r="L108" s="10" t="s">
        <v>82</v>
      </c>
      <c r="M108" s="10">
        <v>1</v>
      </c>
      <c r="N108" s="41" t="s">
        <v>55</v>
      </c>
      <c r="O108" s="52">
        <v>144</v>
      </c>
      <c r="P108" s="137"/>
      <c r="Q108" s="138" t="s">
        <v>397</v>
      </c>
    </row>
    <row r="109" spans="2:17" s="20" customFormat="1" ht="18" customHeight="1">
      <c r="B109" s="96"/>
      <c r="C109" s="10"/>
      <c r="D109" s="10"/>
      <c r="E109" s="10"/>
      <c r="F109" s="10"/>
      <c r="G109" s="37" t="s">
        <v>458</v>
      </c>
      <c r="H109" s="37" t="s">
        <v>456</v>
      </c>
      <c r="I109" s="38" t="s">
        <v>75</v>
      </c>
      <c r="J109" s="78"/>
      <c r="K109" s="45" t="s">
        <v>50</v>
      </c>
      <c r="L109" s="10" t="s">
        <v>82</v>
      </c>
      <c r="M109" s="10">
        <v>2</v>
      </c>
      <c r="N109" s="41" t="s">
        <v>55</v>
      </c>
      <c r="O109" s="52">
        <v>145</v>
      </c>
      <c r="P109" s="137"/>
      <c r="Q109" s="138" t="s">
        <v>397</v>
      </c>
    </row>
    <row r="110" spans="2:17" s="20" customFormat="1" ht="18" customHeight="1">
      <c r="B110" s="96"/>
      <c r="C110" s="10"/>
      <c r="D110" s="10"/>
      <c r="E110" s="10"/>
      <c r="F110" s="10"/>
      <c r="G110" s="10" t="s">
        <v>456</v>
      </c>
      <c r="H110" s="37" t="s">
        <v>456</v>
      </c>
      <c r="I110" s="38" t="s">
        <v>75</v>
      </c>
      <c r="J110" s="78"/>
      <c r="K110" s="45" t="s">
        <v>51</v>
      </c>
      <c r="L110" s="10" t="s">
        <v>82</v>
      </c>
      <c r="M110" s="10">
        <v>2</v>
      </c>
      <c r="N110" s="41" t="s">
        <v>55</v>
      </c>
      <c r="O110" s="52">
        <v>147</v>
      </c>
      <c r="P110" s="137"/>
      <c r="Q110" s="138" t="s">
        <v>397</v>
      </c>
    </row>
    <row r="111" spans="2:17" s="20" customFormat="1" ht="18" customHeight="1">
      <c r="B111" s="96"/>
      <c r="C111" s="10"/>
      <c r="D111" s="10"/>
      <c r="E111" s="10"/>
      <c r="F111" s="10"/>
      <c r="G111" s="37" t="s">
        <v>456</v>
      </c>
      <c r="H111" s="37"/>
      <c r="I111" s="38" t="s">
        <v>60</v>
      </c>
      <c r="J111" s="78"/>
      <c r="K111" s="45" t="s">
        <v>47</v>
      </c>
      <c r="L111" s="10" t="s">
        <v>82</v>
      </c>
      <c r="M111" s="10">
        <v>1</v>
      </c>
      <c r="N111" s="47" t="s">
        <v>55</v>
      </c>
      <c r="O111" s="52">
        <v>149</v>
      </c>
      <c r="P111" s="137"/>
      <c r="Q111" s="138" t="s">
        <v>397</v>
      </c>
    </row>
    <row r="112" spans="2:17" s="20" customFormat="1" ht="18" customHeight="1">
      <c r="B112" s="96"/>
      <c r="C112" s="10"/>
      <c r="D112" s="10"/>
      <c r="E112" s="10"/>
      <c r="F112" s="10"/>
      <c r="G112" s="37" t="s">
        <v>456</v>
      </c>
      <c r="H112" s="37"/>
      <c r="I112" s="38" t="s">
        <v>60</v>
      </c>
      <c r="J112" s="78"/>
      <c r="K112" s="45" t="s">
        <v>48</v>
      </c>
      <c r="L112" s="10" t="s">
        <v>40</v>
      </c>
      <c r="M112" s="10">
        <v>1</v>
      </c>
      <c r="N112" s="47" t="s">
        <v>55</v>
      </c>
      <c r="O112" s="52">
        <v>150</v>
      </c>
      <c r="P112" s="137"/>
      <c r="Q112" s="138" t="s">
        <v>397</v>
      </c>
    </row>
    <row r="113" spans="2:17" s="20" customFormat="1" ht="18" customHeight="1">
      <c r="B113" s="96"/>
      <c r="C113" s="10"/>
      <c r="D113" s="10"/>
      <c r="E113" s="10"/>
      <c r="F113" s="10"/>
      <c r="G113" s="10" t="s">
        <v>456</v>
      </c>
      <c r="H113" s="37"/>
      <c r="I113" s="38" t="s">
        <v>60</v>
      </c>
      <c r="J113" s="78"/>
      <c r="K113" s="45" t="s">
        <v>63</v>
      </c>
      <c r="L113" s="10" t="s">
        <v>40</v>
      </c>
      <c r="M113" s="10">
        <v>1</v>
      </c>
      <c r="N113" s="41" t="s">
        <v>55</v>
      </c>
      <c r="O113" s="52">
        <v>152</v>
      </c>
      <c r="P113" s="137"/>
      <c r="Q113" s="138" t="s">
        <v>397</v>
      </c>
    </row>
    <row r="114" spans="2:17" s="20" customFormat="1" ht="18" customHeight="1">
      <c r="B114" s="96"/>
      <c r="C114" s="10"/>
      <c r="D114" s="10"/>
      <c r="E114" s="10"/>
      <c r="F114" s="10"/>
      <c r="G114" s="10" t="s">
        <v>458</v>
      </c>
      <c r="H114" s="37" t="s">
        <v>456</v>
      </c>
      <c r="I114" s="38" t="s">
        <v>75</v>
      </c>
      <c r="J114" s="78"/>
      <c r="K114" s="45" t="s">
        <v>54</v>
      </c>
      <c r="L114" s="10" t="s">
        <v>78</v>
      </c>
      <c r="M114" s="10">
        <v>1</v>
      </c>
      <c r="N114" s="41" t="s">
        <v>57</v>
      </c>
      <c r="O114" s="42">
        <v>154</v>
      </c>
      <c r="P114" s="139"/>
      <c r="Q114" s="140" t="s">
        <v>397</v>
      </c>
    </row>
    <row r="115" spans="2:17" s="20" customFormat="1" ht="18" customHeight="1">
      <c r="B115" s="96"/>
      <c r="C115" s="10"/>
      <c r="D115" s="10"/>
      <c r="E115" s="10"/>
      <c r="F115" s="10"/>
      <c r="G115" s="10" t="s">
        <v>451</v>
      </c>
      <c r="H115" s="37"/>
      <c r="I115" s="38" t="s">
        <v>75</v>
      </c>
      <c r="J115" s="78"/>
      <c r="K115" s="45" t="s">
        <v>42</v>
      </c>
      <c r="L115" s="10" t="s">
        <v>82</v>
      </c>
      <c r="M115" s="10">
        <v>1</v>
      </c>
      <c r="N115" s="41" t="s">
        <v>57</v>
      </c>
      <c r="O115" s="42">
        <v>156</v>
      </c>
      <c r="P115" s="139"/>
      <c r="Q115" s="140" t="s">
        <v>397</v>
      </c>
    </row>
    <row r="116" spans="2:17" s="20" customFormat="1" ht="18" customHeight="1">
      <c r="B116" s="96"/>
      <c r="C116" s="10"/>
      <c r="D116" s="10"/>
      <c r="E116" s="10"/>
      <c r="F116" s="10"/>
      <c r="G116" s="10" t="s">
        <v>451</v>
      </c>
      <c r="H116" s="10"/>
      <c r="I116" s="38" t="s">
        <v>75</v>
      </c>
      <c r="J116" s="78"/>
      <c r="K116" s="45" t="s">
        <v>44</v>
      </c>
      <c r="L116" s="10" t="s">
        <v>40</v>
      </c>
      <c r="M116" s="10">
        <v>1</v>
      </c>
      <c r="N116" s="41" t="s">
        <v>57</v>
      </c>
      <c r="O116" s="42">
        <v>157</v>
      </c>
      <c r="P116" s="139"/>
      <c r="Q116" s="140" t="s">
        <v>397</v>
      </c>
    </row>
    <row r="117" spans="2:17" s="20" customFormat="1" ht="18" customHeight="1">
      <c r="B117" s="96"/>
      <c r="C117" s="10"/>
      <c r="D117" s="10"/>
      <c r="E117" s="10"/>
      <c r="F117" s="10"/>
      <c r="G117" s="10" t="s">
        <v>454</v>
      </c>
      <c r="H117" s="37"/>
      <c r="I117" s="38" t="s">
        <v>75</v>
      </c>
      <c r="J117" s="78"/>
      <c r="K117" s="45" t="s">
        <v>62</v>
      </c>
      <c r="L117" s="10" t="s">
        <v>82</v>
      </c>
      <c r="M117" s="10">
        <v>1</v>
      </c>
      <c r="N117" s="41" t="s">
        <v>57</v>
      </c>
      <c r="O117" s="42">
        <v>158</v>
      </c>
      <c r="P117" s="139"/>
      <c r="Q117" s="140" t="s">
        <v>397</v>
      </c>
    </row>
    <row r="118" spans="2:17" s="20" customFormat="1" ht="18" customHeight="1">
      <c r="B118" s="96"/>
      <c r="C118" s="10"/>
      <c r="D118" s="10"/>
      <c r="E118" s="10"/>
      <c r="F118" s="10"/>
      <c r="G118" s="10" t="s">
        <v>454</v>
      </c>
      <c r="H118" s="37" t="s">
        <v>451</v>
      </c>
      <c r="I118" s="38" t="s">
        <v>75</v>
      </c>
      <c r="J118" s="78"/>
      <c r="K118" s="45" t="s">
        <v>50</v>
      </c>
      <c r="L118" s="10" t="s">
        <v>40</v>
      </c>
      <c r="M118" s="10">
        <v>1</v>
      </c>
      <c r="N118" s="41" t="s">
        <v>57</v>
      </c>
      <c r="O118" s="42">
        <v>159</v>
      </c>
      <c r="P118" s="139"/>
      <c r="Q118" s="140" t="s">
        <v>397</v>
      </c>
    </row>
    <row r="119" spans="2:17" s="20" customFormat="1" ht="18" customHeight="1">
      <c r="B119" s="96"/>
      <c r="C119" s="10"/>
      <c r="D119" s="10"/>
      <c r="E119" s="10"/>
      <c r="F119" s="10"/>
      <c r="G119" s="10" t="s">
        <v>456</v>
      </c>
      <c r="H119" s="10" t="s">
        <v>450</v>
      </c>
      <c r="I119" s="38" t="s">
        <v>75</v>
      </c>
      <c r="J119" s="78"/>
      <c r="K119" s="45" t="s">
        <v>52</v>
      </c>
      <c r="L119" s="10" t="s">
        <v>82</v>
      </c>
      <c r="M119" s="10">
        <v>1</v>
      </c>
      <c r="N119" s="41" t="s">
        <v>57</v>
      </c>
      <c r="O119" s="42">
        <v>160</v>
      </c>
      <c r="P119" s="139"/>
      <c r="Q119" s="140" t="s">
        <v>397</v>
      </c>
    </row>
    <row r="120" spans="2:17" s="20" customFormat="1" ht="18" customHeight="1">
      <c r="B120" s="96"/>
      <c r="C120" s="10"/>
      <c r="D120" s="10"/>
      <c r="E120" s="10"/>
      <c r="F120" s="10"/>
      <c r="G120" s="37" t="s">
        <v>456</v>
      </c>
      <c r="H120" s="37" t="s">
        <v>456</v>
      </c>
      <c r="I120" s="103" t="s">
        <v>75</v>
      </c>
      <c r="J120" s="75"/>
      <c r="K120" s="69" t="s">
        <v>493</v>
      </c>
      <c r="L120" s="70" t="s">
        <v>82</v>
      </c>
      <c r="M120" s="70">
        <v>1</v>
      </c>
      <c r="N120" s="41" t="s">
        <v>57</v>
      </c>
      <c r="O120" s="42">
        <v>164</v>
      </c>
      <c r="P120" s="139"/>
      <c r="Q120" s="140" t="s">
        <v>397</v>
      </c>
    </row>
    <row r="121" spans="2:17" s="20" customFormat="1" ht="18" customHeight="1">
      <c r="B121" s="96"/>
      <c r="C121" s="10"/>
      <c r="D121" s="10"/>
      <c r="E121" s="10"/>
      <c r="F121" s="10"/>
      <c r="G121" s="37"/>
      <c r="H121" s="37"/>
      <c r="I121" s="103" t="s">
        <v>75</v>
      </c>
      <c r="J121" s="75"/>
      <c r="K121" s="69" t="s">
        <v>435</v>
      </c>
      <c r="L121" s="70" t="s">
        <v>82</v>
      </c>
      <c r="M121" s="70">
        <v>1</v>
      </c>
      <c r="N121" s="47" t="s">
        <v>57</v>
      </c>
      <c r="O121" s="52" t="s">
        <v>436</v>
      </c>
      <c r="P121" s="137"/>
      <c r="Q121" s="138" t="s">
        <v>440</v>
      </c>
    </row>
    <row r="122" spans="2:17" s="20" customFormat="1" ht="18" customHeight="1">
      <c r="B122" s="96"/>
      <c r="C122" s="10" t="s">
        <v>22</v>
      </c>
      <c r="D122" s="10"/>
      <c r="E122" s="10"/>
      <c r="F122" s="10"/>
      <c r="G122" s="10" t="s">
        <v>22</v>
      </c>
      <c r="H122" s="37"/>
      <c r="I122" s="38" t="s">
        <v>87</v>
      </c>
      <c r="J122" s="78"/>
      <c r="K122" s="45" t="s">
        <v>32</v>
      </c>
      <c r="L122" s="10" t="s">
        <v>78</v>
      </c>
      <c r="M122" s="10">
        <v>2</v>
      </c>
      <c r="N122" s="47" t="s">
        <v>79</v>
      </c>
      <c r="O122" s="52">
        <v>447</v>
      </c>
      <c r="P122" s="137"/>
      <c r="Q122" s="138" t="s">
        <v>397</v>
      </c>
    </row>
    <row r="123" spans="2:17" s="20" customFormat="1" ht="18" customHeight="1">
      <c r="B123" s="96"/>
      <c r="C123" s="10" t="s">
        <v>22</v>
      </c>
      <c r="D123" s="10"/>
      <c r="E123" s="10"/>
      <c r="F123" s="10"/>
      <c r="G123" s="37" t="s">
        <v>22</v>
      </c>
      <c r="H123" s="37" t="s">
        <v>22</v>
      </c>
      <c r="I123" s="38" t="s">
        <v>87</v>
      </c>
      <c r="J123" s="78"/>
      <c r="K123" s="45" t="s">
        <v>36</v>
      </c>
      <c r="L123" s="10" t="s">
        <v>78</v>
      </c>
      <c r="M123" s="10">
        <v>2</v>
      </c>
      <c r="N123" s="47" t="s">
        <v>79</v>
      </c>
      <c r="O123" s="52">
        <v>451</v>
      </c>
      <c r="P123" s="137"/>
      <c r="Q123" s="138" t="s">
        <v>397</v>
      </c>
    </row>
    <row r="124" spans="2:17" s="20" customFormat="1" ht="18" customHeight="1">
      <c r="B124" s="96"/>
      <c r="C124" s="10" t="s">
        <v>22</v>
      </c>
      <c r="D124" s="10"/>
      <c r="E124" s="10"/>
      <c r="F124" s="10"/>
      <c r="G124" s="37" t="s">
        <v>22</v>
      </c>
      <c r="H124" s="37"/>
      <c r="I124" s="38" t="s">
        <v>87</v>
      </c>
      <c r="J124" s="78"/>
      <c r="K124" s="45" t="s">
        <v>34</v>
      </c>
      <c r="L124" s="10" t="s">
        <v>78</v>
      </c>
      <c r="M124" s="10">
        <v>2</v>
      </c>
      <c r="N124" s="41" t="s">
        <v>79</v>
      </c>
      <c r="O124" s="52">
        <v>453</v>
      </c>
      <c r="P124" s="137"/>
      <c r="Q124" s="138" t="s">
        <v>397</v>
      </c>
    </row>
    <row r="125" spans="2:17" s="20" customFormat="1" ht="18" customHeight="1">
      <c r="B125" s="96"/>
      <c r="C125" s="10" t="s">
        <v>22</v>
      </c>
      <c r="D125" s="10"/>
      <c r="E125" s="10"/>
      <c r="F125" s="10"/>
      <c r="G125" s="37" t="s">
        <v>22</v>
      </c>
      <c r="H125" s="37"/>
      <c r="I125" s="38" t="s">
        <v>87</v>
      </c>
      <c r="J125" s="78"/>
      <c r="K125" s="45" t="s">
        <v>37</v>
      </c>
      <c r="L125" s="10" t="s">
        <v>78</v>
      </c>
      <c r="M125" s="10">
        <v>2</v>
      </c>
      <c r="N125" s="47" t="s">
        <v>79</v>
      </c>
      <c r="O125" s="52">
        <v>454</v>
      </c>
      <c r="P125" s="137"/>
      <c r="Q125" s="138" t="s">
        <v>397</v>
      </c>
    </row>
    <row r="126" spans="2:17" s="20" customFormat="1" ht="18" customHeight="1">
      <c r="B126" s="96"/>
      <c r="C126" s="10" t="s">
        <v>22</v>
      </c>
      <c r="D126" s="10"/>
      <c r="E126" s="10"/>
      <c r="F126" s="10"/>
      <c r="G126" s="37" t="s">
        <v>22</v>
      </c>
      <c r="H126" s="37" t="s">
        <v>22</v>
      </c>
      <c r="I126" s="103" t="s">
        <v>87</v>
      </c>
      <c r="J126" s="75"/>
      <c r="K126" s="69" t="s">
        <v>33</v>
      </c>
      <c r="L126" s="10" t="s">
        <v>78</v>
      </c>
      <c r="M126" s="70">
        <v>2</v>
      </c>
      <c r="N126" s="41" t="s">
        <v>80</v>
      </c>
      <c r="O126" s="52">
        <v>448</v>
      </c>
      <c r="P126" s="137"/>
      <c r="Q126" s="138" t="s">
        <v>397</v>
      </c>
    </row>
    <row r="127" spans="1:17" s="19" customFormat="1" ht="18" customHeight="1">
      <c r="A127" s="20"/>
      <c r="B127" s="96"/>
      <c r="C127" s="10" t="s">
        <v>22</v>
      </c>
      <c r="D127" s="10"/>
      <c r="E127" s="10"/>
      <c r="F127" s="10"/>
      <c r="G127" s="37" t="s">
        <v>22</v>
      </c>
      <c r="H127" s="37"/>
      <c r="I127" s="103" t="s">
        <v>87</v>
      </c>
      <c r="J127" s="75"/>
      <c r="K127" s="69" t="s">
        <v>35</v>
      </c>
      <c r="L127" s="10" t="s">
        <v>78</v>
      </c>
      <c r="M127" s="70">
        <v>2</v>
      </c>
      <c r="N127" s="41" t="s">
        <v>80</v>
      </c>
      <c r="O127" s="52">
        <v>450</v>
      </c>
      <c r="P127" s="137"/>
      <c r="Q127" s="138" t="s">
        <v>397</v>
      </c>
    </row>
    <row r="128" spans="1:17" s="19" customFormat="1" ht="13.5">
      <c r="A128" s="20"/>
      <c r="B128" s="96"/>
      <c r="C128" s="10" t="s">
        <v>22</v>
      </c>
      <c r="D128" s="10"/>
      <c r="E128" s="10"/>
      <c r="F128" s="10"/>
      <c r="G128" s="37" t="s">
        <v>22</v>
      </c>
      <c r="H128" s="37"/>
      <c r="I128" s="103" t="s">
        <v>87</v>
      </c>
      <c r="J128" s="75"/>
      <c r="K128" s="69" t="s">
        <v>38</v>
      </c>
      <c r="L128" s="10" t="s">
        <v>82</v>
      </c>
      <c r="M128" s="70">
        <v>2</v>
      </c>
      <c r="N128" s="41" t="s">
        <v>80</v>
      </c>
      <c r="O128" s="52">
        <v>456</v>
      </c>
      <c r="P128" s="137"/>
      <c r="Q128" s="138" t="s">
        <v>397</v>
      </c>
    </row>
    <row r="129" spans="1:17" s="4" customFormat="1" ht="16.5" customHeight="1">
      <c r="A129" s="20"/>
      <c r="B129" s="96"/>
      <c r="C129" s="10" t="s">
        <v>22</v>
      </c>
      <c r="D129" s="10"/>
      <c r="E129" s="10"/>
      <c r="F129" s="10"/>
      <c r="G129" s="37" t="s">
        <v>22</v>
      </c>
      <c r="H129" s="37" t="s">
        <v>22</v>
      </c>
      <c r="I129" s="103" t="s">
        <v>87</v>
      </c>
      <c r="J129" s="75"/>
      <c r="K129" s="69" t="s">
        <v>39</v>
      </c>
      <c r="L129" s="10" t="s">
        <v>82</v>
      </c>
      <c r="M129" s="70">
        <v>2</v>
      </c>
      <c r="N129" s="41" t="s">
        <v>80</v>
      </c>
      <c r="O129" s="52">
        <v>457</v>
      </c>
      <c r="P129" s="137"/>
      <c r="Q129" s="138" t="s">
        <v>397</v>
      </c>
    </row>
    <row r="130" spans="1:17" s="4" customFormat="1" ht="16.5" customHeight="1">
      <c r="A130" s="19"/>
      <c r="B130" s="114" t="s">
        <v>14</v>
      </c>
      <c r="C130" s="91">
        <f>_xlfn.SUMIFS(M100:M129,C100:C129,"○")</f>
        <v>16</v>
      </c>
      <c r="D130" s="91">
        <f>_xlfn.SUMIFS(M100:M129,D100:D129,"○")</f>
        <v>0</v>
      </c>
      <c r="E130" s="91">
        <f>_xlfn.SUMIFS(M100:M129,E100:E129,"○")</f>
        <v>0</v>
      </c>
      <c r="F130" s="91">
        <f>_xlfn.SUMIFS(M100:M129,F100:F129,"○")</f>
        <v>0</v>
      </c>
      <c r="G130" s="91">
        <f>_xlfn.SUMIFS(M100:M129,G100:G129,"○")</f>
        <v>42</v>
      </c>
      <c r="H130" s="91">
        <f>_xlfn.SUMIFS(M100:M129,H100:H129,"○")</f>
        <v>17</v>
      </c>
      <c r="I130" s="115"/>
      <c r="J130" s="116"/>
      <c r="K130" s="117"/>
      <c r="L130" s="117"/>
      <c r="M130" s="117"/>
      <c r="N130" s="118"/>
      <c r="O130" s="119"/>
      <c r="P130" s="120"/>
      <c r="Q130" s="116"/>
    </row>
    <row r="131" spans="1:17" s="4" customFormat="1" ht="16.5" customHeight="1">
      <c r="A131" s="3"/>
      <c r="B131" s="33"/>
      <c r="C131" s="34"/>
      <c r="D131" s="34"/>
      <c r="E131" s="34"/>
      <c r="F131" s="34"/>
      <c r="G131" s="34"/>
      <c r="H131" s="34"/>
      <c r="I131" s="5"/>
      <c r="J131" s="5"/>
      <c r="K131" s="5"/>
      <c r="L131" s="5"/>
      <c r="M131" s="5"/>
      <c r="N131" s="5"/>
      <c r="O131" s="5"/>
      <c r="P131" s="34"/>
      <c r="Q131" s="35"/>
    </row>
    <row r="132" spans="1:6" s="19" customFormat="1" ht="13.5">
      <c r="A132" s="6" t="s">
        <v>406</v>
      </c>
      <c r="B132" s="7" t="s">
        <v>379</v>
      </c>
      <c r="C132" s="7"/>
      <c r="D132" s="7"/>
      <c r="E132" s="7"/>
      <c r="F132" s="8"/>
    </row>
    <row r="133" spans="1:6" s="19" customFormat="1" ht="13.5">
      <c r="A133" s="6"/>
      <c r="B133" s="9" t="s">
        <v>380</v>
      </c>
      <c r="C133" s="10">
        <f>_xlfn.SUMIFS($M$14:$M129,$C$14:$C129,"○")</f>
        <v>84</v>
      </c>
      <c r="D133" s="11" t="s">
        <v>381</v>
      </c>
      <c r="E133" s="11">
        <v>62</v>
      </c>
      <c r="F133" s="12" t="s">
        <v>382</v>
      </c>
    </row>
    <row r="134" spans="1:6" s="19" customFormat="1" ht="13.5">
      <c r="A134" s="6"/>
      <c r="B134" s="9" t="s">
        <v>383</v>
      </c>
      <c r="C134" s="10">
        <f>_xlfn.SUMIFS($M$14:$M129,$D$14:$D129,"○")</f>
        <v>62</v>
      </c>
      <c r="D134" s="11" t="s">
        <v>381</v>
      </c>
      <c r="E134" s="11">
        <v>40</v>
      </c>
      <c r="F134" s="12" t="s">
        <v>384</v>
      </c>
    </row>
    <row r="135" spans="1:6" s="19" customFormat="1" ht="13.5">
      <c r="A135" s="6"/>
      <c r="B135" s="9" t="s">
        <v>385</v>
      </c>
      <c r="C135" s="10">
        <f>_xlfn.SUMIFS($M$14:$M129,$E$14:$E129,"○")</f>
        <v>48</v>
      </c>
      <c r="D135" s="11" t="s">
        <v>381</v>
      </c>
      <c r="E135" s="11">
        <v>31</v>
      </c>
      <c r="F135" s="12" t="s">
        <v>386</v>
      </c>
    </row>
    <row r="136" spans="1:6" s="19" customFormat="1" ht="13.5">
      <c r="A136" s="6"/>
      <c r="B136" s="9" t="s">
        <v>387</v>
      </c>
      <c r="C136" s="10">
        <f>_xlfn.SUMIFS($M$14:$M129,$F$14:$F129,"○")</f>
        <v>163</v>
      </c>
      <c r="D136" s="11" t="s">
        <v>381</v>
      </c>
      <c r="E136" s="11">
        <v>62</v>
      </c>
      <c r="F136" s="12" t="s">
        <v>388</v>
      </c>
    </row>
    <row r="137" spans="1:6" s="19" customFormat="1" ht="13.5">
      <c r="A137" s="6"/>
      <c r="B137" s="9" t="s">
        <v>389</v>
      </c>
      <c r="C137" s="10">
        <f>_xlfn.SUMIFS($M$14:$M129,$G$14:$G129,"○")</f>
        <v>78</v>
      </c>
      <c r="D137" s="11" t="s">
        <v>381</v>
      </c>
      <c r="E137" s="11">
        <v>24</v>
      </c>
      <c r="F137" s="12" t="s">
        <v>390</v>
      </c>
    </row>
    <row r="138" spans="1:6" s="19" customFormat="1" ht="13.5">
      <c r="A138" s="6"/>
      <c r="B138" s="9" t="s">
        <v>391</v>
      </c>
      <c r="C138" s="10">
        <f>_xlfn.SUMIFS($M$14:$M129,$H$14:$H129,"○")</f>
        <v>21</v>
      </c>
      <c r="D138" s="11" t="s">
        <v>381</v>
      </c>
      <c r="E138" s="11">
        <v>1</v>
      </c>
      <c r="F138" s="12" t="s">
        <v>392</v>
      </c>
    </row>
    <row r="139" spans="1:6" s="19" customFormat="1" ht="13.5">
      <c r="A139" s="8"/>
      <c r="B139" s="24" t="s">
        <v>273</v>
      </c>
      <c r="C139" s="21">
        <f>$C140+$C144</f>
        <v>127</v>
      </c>
      <c r="D139" s="25" t="s">
        <v>407</v>
      </c>
      <c r="E139" s="25">
        <v>40</v>
      </c>
      <c r="F139" s="26" t="s">
        <v>394</v>
      </c>
    </row>
    <row r="140" spans="1:6" s="19" customFormat="1" ht="13.5">
      <c r="A140" s="8"/>
      <c r="B140" s="24" t="s">
        <v>408</v>
      </c>
      <c r="C140" s="21">
        <f>_xlfn.SUMIFS($M$14:$M129,$P$14:$P129,"A")</f>
        <v>84</v>
      </c>
      <c r="D140" s="25" t="s">
        <v>407</v>
      </c>
      <c r="E140" s="25">
        <v>30</v>
      </c>
      <c r="F140" s="26" t="s">
        <v>394</v>
      </c>
    </row>
    <row r="141" spans="1:6" s="19" customFormat="1" ht="13.5">
      <c r="A141" s="8"/>
      <c r="B141" s="27" t="s">
        <v>409</v>
      </c>
      <c r="C141" s="21">
        <f>_xlfn.SUMIFS($M$14:$M129,$Q$14:$Q129,"情報工学基礎に関する科目")</f>
        <v>15</v>
      </c>
      <c r="D141" s="25" t="s">
        <v>407</v>
      </c>
      <c r="E141" s="25">
        <v>4</v>
      </c>
      <c r="F141" s="26" t="s">
        <v>394</v>
      </c>
    </row>
    <row r="142" spans="1:6" s="19" customFormat="1" ht="13.5">
      <c r="A142" s="8"/>
      <c r="B142" s="27" t="s">
        <v>410</v>
      </c>
      <c r="C142" s="21">
        <f>_xlfn.SUMIFS($M$14:$M129,$Q$14:$Q129,"計算機システムに関する科目")</f>
        <v>27</v>
      </c>
      <c r="D142" s="25" t="s">
        <v>407</v>
      </c>
      <c r="E142" s="25">
        <v>4</v>
      </c>
      <c r="F142" s="26" t="s">
        <v>394</v>
      </c>
    </row>
    <row r="143" spans="1:6" s="19" customFormat="1" ht="13.5">
      <c r="A143" s="8"/>
      <c r="B143" s="27" t="s">
        <v>411</v>
      </c>
      <c r="C143" s="21">
        <f>_xlfn.SUMIFS($M$14:$M129,$Q$14:$Q129,"情報処理に関する科目")</f>
        <v>16</v>
      </c>
      <c r="D143" s="25" t="s">
        <v>407</v>
      </c>
      <c r="E143" s="25">
        <v>4</v>
      </c>
      <c r="F143" s="26" t="s">
        <v>394</v>
      </c>
    </row>
    <row r="144" spans="1:6" s="19" customFormat="1" ht="13.5">
      <c r="A144" s="8"/>
      <c r="B144" s="24" t="s">
        <v>236</v>
      </c>
      <c r="C144" s="21">
        <f>_xlfn.SUMIFS($M$14:$M129,$P$14:$P129,"B")</f>
        <v>43</v>
      </c>
      <c r="D144" s="25" t="s">
        <v>407</v>
      </c>
      <c r="E144" s="25">
        <v>6</v>
      </c>
      <c r="F144" s="26" t="s">
        <v>394</v>
      </c>
    </row>
    <row r="145" spans="1:6" s="19" customFormat="1" ht="13.5">
      <c r="A145" s="8"/>
      <c r="B145" s="28" t="s">
        <v>15</v>
      </c>
      <c r="C145" s="29">
        <f>_xlfn.SUMIFS($M$14:$M129,$P$14:$P129,"関連")</f>
        <v>36</v>
      </c>
      <c r="D145" s="30" t="s">
        <v>407</v>
      </c>
      <c r="E145" s="30">
        <v>4</v>
      </c>
      <c r="F145" s="26" t="s">
        <v>394</v>
      </c>
    </row>
    <row r="146" spans="1:6" s="19" customFormat="1" ht="13.5">
      <c r="A146" s="6"/>
      <c r="B146" s="6"/>
      <c r="C146" s="6"/>
      <c r="D146" s="6"/>
      <c r="E146" s="6"/>
      <c r="F146" s="6"/>
    </row>
  </sheetData>
  <sheetProtection/>
  <mergeCells count="17">
    <mergeCell ref="B12:H12"/>
    <mergeCell ref="I12:L12"/>
    <mergeCell ref="M12:M13"/>
    <mergeCell ref="N12:N13"/>
    <mergeCell ref="B9:C9"/>
    <mergeCell ref="D9:J9"/>
    <mergeCell ref="M11:Q11"/>
    <mergeCell ref="O12:O13"/>
    <mergeCell ref="P12:Q13"/>
    <mergeCell ref="B5:C5"/>
    <mergeCell ref="D5:J5"/>
    <mergeCell ref="B6:C6"/>
    <mergeCell ref="D6:J6"/>
    <mergeCell ref="B10:C10"/>
    <mergeCell ref="D10:J10"/>
    <mergeCell ref="B8:C8"/>
    <mergeCell ref="D8:J8"/>
  </mergeCells>
  <conditionalFormatting sqref="C133:C138">
    <cfRule type="expression" priority="1" dxfId="6">
      <formula>C133&lt;E133</formula>
    </cfRule>
  </conditionalFormatting>
  <printOptions/>
  <pageMargins left="0.984251968503937" right="0.7874015748031497" top="0.7874015748031497" bottom="0.1968503937007874" header="0.31496062992125984" footer="0.31496062992125984"/>
  <pageSetup horizontalDpi="600" verticalDpi="600" orientation="portrait" paperSize="8" scale="48" r:id="rId1"/>
  <rowBreaks count="1" manualBreakCount="1">
    <brk id="99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Q145"/>
  <sheetViews>
    <sheetView view="pageBreakPreview" zoomScale="60" zoomScaleNormal="85" workbookViewId="0" topLeftCell="A1">
      <selection activeCell="D9" sqref="D9:J9"/>
    </sheetView>
  </sheetViews>
  <sheetFormatPr defaultColWidth="13.75390625" defaultRowHeight="12.75"/>
  <cols>
    <col min="1" max="1" width="4.125" style="1" customWidth="1"/>
    <col min="2" max="2" width="14.375" style="1" customWidth="1"/>
    <col min="3" max="8" width="5.75390625" style="1" customWidth="1"/>
    <col min="9" max="9" width="18.75390625" style="1" customWidth="1"/>
    <col min="10" max="10" width="11.75390625" style="1" customWidth="1"/>
    <col min="11" max="11" width="38.75390625" style="1" customWidth="1"/>
    <col min="12" max="12" width="10.75390625" style="1" customWidth="1"/>
    <col min="13" max="13" width="10.875" style="1" customWidth="1"/>
    <col min="14" max="14" width="10.875" style="1" bestFit="1" customWidth="1"/>
    <col min="15" max="16" width="7.875" style="1" customWidth="1"/>
    <col min="17" max="17" width="57.25390625" style="1" customWidth="1"/>
    <col min="18" max="16384" width="13.75390625" style="1" customWidth="1"/>
  </cols>
  <sheetData>
    <row r="1" spans="1:17" s="19" customFormat="1" ht="14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7" t="s">
        <v>17</v>
      </c>
    </row>
    <row r="2" spans="1:17" s="4" customFormat="1" ht="14.25">
      <c r="A2" s="204" t="s">
        <v>443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  <c r="P2" s="205"/>
      <c r="Q2" s="206"/>
    </row>
    <row r="3" spans="1:17" s="19" customFormat="1" ht="17.25">
      <c r="A3" s="88" t="s">
        <v>418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="19" customFormat="1" ht="13.5"/>
    <row r="5" spans="2:11" s="19" customFormat="1" ht="13.5" customHeight="1">
      <c r="B5" s="249" t="s">
        <v>0</v>
      </c>
      <c r="C5" s="250"/>
      <c r="D5" s="229" t="s">
        <v>19</v>
      </c>
      <c r="E5" s="251"/>
      <c r="F5" s="251"/>
      <c r="G5" s="251"/>
      <c r="H5" s="251"/>
      <c r="I5" s="251"/>
      <c r="J5" s="252"/>
      <c r="K5" s="89"/>
    </row>
    <row r="6" spans="2:11" s="19" customFormat="1" ht="14.25" customHeight="1">
      <c r="B6" s="249" t="s">
        <v>1</v>
      </c>
      <c r="C6" s="250"/>
      <c r="D6" s="229" t="s">
        <v>439</v>
      </c>
      <c r="E6" s="251"/>
      <c r="F6" s="251"/>
      <c r="G6" s="251"/>
      <c r="H6" s="251"/>
      <c r="I6" s="251"/>
      <c r="J6" s="252"/>
      <c r="K6" s="89"/>
    </row>
    <row r="7" s="19" customFormat="1" ht="13.5">
      <c r="K7" s="90"/>
    </row>
    <row r="8" spans="2:11" s="19" customFormat="1" ht="13.5" customHeight="1">
      <c r="B8" s="249" t="s">
        <v>2</v>
      </c>
      <c r="C8" s="250"/>
      <c r="D8" s="229" t="s">
        <v>20</v>
      </c>
      <c r="E8" s="251"/>
      <c r="F8" s="251"/>
      <c r="G8" s="251"/>
      <c r="H8" s="251"/>
      <c r="I8" s="251"/>
      <c r="J8" s="252"/>
      <c r="K8" s="89"/>
    </row>
    <row r="9" spans="2:11" s="19" customFormat="1" ht="13.5">
      <c r="B9" s="249" t="s">
        <v>3</v>
      </c>
      <c r="C9" s="250"/>
      <c r="D9" s="229" t="s">
        <v>77</v>
      </c>
      <c r="E9" s="251"/>
      <c r="F9" s="251"/>
      <c r="G9" s="251"/>
      <c r="H9" s="251"/>
      <c r="I9" s="251"/>
      <c r="J9" s="252"/>
      <c r="K9" s="89"/>
    </row>
    <row r="10" spans="2:11" s="19" customFormat="1" ht="13.5">
      <c r="B10" s="249" t="s">
        <v>378</v>
      </c>
      <c r="C10" s="250"/>
      <c r="D10" s="236">
        <v>2</v>
      </c>
      <c r="E10" s="237"/>
      <c r="F10" s="237"/>
      <c r="G10" s="237"/>
      <c r="H10" s="237"/>
      <c r="I10" s="237"/>
      <c r="J10" s="238"/>
      <c r="K10" s="89"/>
    </row>
    <row r="11" spans="13:17" s="19" customFormat="1" ht="13.5">
      <c r="M11" s="248" t="s">
        <v>420</v>
      </c>
      <c r="N11" s="258"/>
      <c r="O11" s="258"/>
      <c r="P11" s="258"/>
      <c r="Q11" s="258"/>
    </row>
    <row r="12" spans="2:17" s="19" customFormat="1" ht="13.5" customHeight="1">
      <c r="B12" s="239" t="s">
        <v>235</v>
      </c>
      <c r="C12" s="253"/>
      <c r="D12" s="253"/>
      <c r="E12" s="253"/>
      <c r="F12" s="253"/>
      <c r="G12" s="253"/>
      <c r="H12" s="253"/>
      <c r="I12" s="242" t="s">
        <v>4</v>
      </c>
      <c r="J12" s="240"/>
      <c r="K12" s="253"/>
      <c r="L12" s="254"/>
      <c r="M12" s="255" t="s">
        <v>5</v>
      </c>
      <c r="N12" s="239" t="s">
        <v>6</v>
      </c>
      <c r="O12" s="246" t="s">
        <v>7</v>
      </c>
      <c r="P12" s="232" t="s">
        <v>421</v>
      </c>
      <c r="Q12" s="233"/>
    </row>
    <row r="13" spans="2:17" s="19" customFormat="1" ht="13.5">
      <c r="B13" s="91" t="s">
        <v>8</v>
      </c>
      <c r="C13" s="91" t="s">
        <v>515</v>
      </c>
      <c r="D13" s="91" t="s">
        <v>471</v>
      </c>
      <c r="E13" s="91" t="s">
        <v>472</v>
      </c>
      <c r="F13" s="91" t="s">
        <v>516</v>
      </c>
      <c r="G13" s="36" t="s">
        <v>473</v>
      </c>
      <c r="H13" s="36" t="s">
        <v>478</v>
      </c>
      <c r="I13" s="93" t="s">
        <v>9</v>
      </c>
      <c r="J13" s="94" t="s">
        <v>10</v>
      </c>
      <c r="K13" s="91" t="s">
        <v>11</v>
      </c>
      <c r="L13" s="91" t="s">
        <v>12</v>
      </c>
      <c r="M13" s="256"/>
      <c r="N13" s="257"/>
      <c r="O13" s="259"/>
      <c r="P13" s="234"/>
      <c r="Q13" s="235"/>
    </row>
    <row r="14" spans="2:17" s="20" customFormat="1" ht="18" customHeight="1">
      <c r="B14" s="95" t="s">
        <v>13</v>
      </c>
      <c r="C14" s="10"/>
      <c r="D14" s="10"/>
      <c r="E14" s="10"/>
      <c r="F14" s="10" t="s">
        <v>22</v>
      </c>
      <c r="G14" s="37"/>
      <c r="H14" s="37"/>
      <c r="I14" s="38" t="s">
        <v>73</v>
      </c>
      <c r="J14" s="78"/>
      <c r="K14" s="126" t="s">
        <v>140</v>
      </c>
      <c r="L14" s="127" t="s">
        <v>64</v>
      </c>
      <c r="M14" s="21">
        <v>1</v>
      </c>
      <c r="N14" s="125" t="s">
        <v>68</v>
      </c>
      <c r="O14" s="42">
        <v>264</v>
      </c>
      <c r="P14" s="141" t="s">
        <v>426</v>
      </c>
      <c r="Q14" s="140" t="s">
        <v>358</v>
      </c>
    </row>
    <row r="15" spans="2:17" s="20" customFormat="1" ht="18" customHeight="1">
      <c r="B15" s="96"/>
      <c r="C15" s="10"/>
      <c r="D15" s="10"/>
      <c r="E15" s="10"/>
      <c r="F15" s="10" t="s">
        <v>22</v>
      </c>
      <c r="G15" s="37"/>
      <c r="H15" s="37"/>
      <c r="I15" s="38" t="s">
        <v>452</v>
      </c>
      <c r="J15" s="78"/>
      <c r="K15" s="124" t="s">
        <v>142</v>
      </c>
      <c r="L15" s="21" t="s">
        <v>64</v>
      </c>
      <c r="M15" s="21">
        <v>2</v>
      </c>
      <c r="N15" s="125" t="s">
        <v>68</v>
      </c>
      <c r="O15" s="42">
        <v>266</v>
      </c>
      <c r="P15" s="141" t="s">
        <v>426</v>
      </c>
      <c r="Q15" s="140" t="s">
        <v>358</v>
      </c>
    </row>
    <row r="16" spans="2:17" s="20" customFormat="1" ht="18" customHeight="1">
      <c r="B16" s="96"/>
      <c r="C16" s="10"/>
      <c r="D16" s="10"/>
      <c r="E16" s="10"/>
      <c r="F16" s="10" t="s">
        <v>22</v>
      </c>
      <c r="G16" s="37"/>
      <c r="H16" s="37"/>
      <c r="I16" s="38" t="s">
        <v>73</v>
      </c>
      <c r="J16" s="78"/>
      <c r="K16" s="126" t="s">
        <v>113</v>
      </c>
      <c r="L16" s="127" t="s">
        <v>64</v>
      </c>
      <c r="M16" s="21">
        <v>2</v>
      </c>
      <c r="N16" s="125" t="s">
        <v>68</v>
      </c>
      <c r="O16" s="42">
        <v>268</v>
      </c>
      <c r="P16" s="141" t="s">
        <v>426</v>
      </c>
      <c r="Q16" s="140" t="s">
        <v>356</v>
      </c>
    </row>
    <row r="17" spans="2:17" s="20" customFormat="1" ht="18" customHeight="1">
      <c r="B17" s="96"/>
      <c r="C17" s="10"/>
      <c r="D17" s="10"/>
      <c r="E17" s="10"/>
      <c r="F17" s="10" t="s">
        <v>22</v>
      </c>
      <c r="G17" s="37"/>
      <c r="H17" s="37"/>
      <c r="I17" s="38" t="s">
        <v>73</v>
      </c>
      <c r="J17" s="78"/>
      <c r="K17" s="126" t="s">
        <v>496</v>
      </c>
      <c r="L17" s="127" t="s">
        <v>64</v>
      </c>
      <c r="M17" s="21">
        <v>2</v>
      </c>
      <c r="N17" s="125" t="s">
        <v>68</v>
      </c>
      <c r="O17" s="42">
        <v>270</v>
      </c>
      <c r="P17" s="141" t="s">
        <v>426</v>
      </c>
      <c r="Q17" s="140" t="s">
        <v>356</v>
      </c>
    </row>
    <row r="18" spans="2:17" s="20" customFormat="1" ht="18" customHeight="1">
      <c r="B18" s="96"/>
      <c r="C18" s="10"/>
      <c r="D18" s="10"/>
      <c r="E18" s="10"/>
      <c r="F18" s="10" t="s">
        <v>22</v>
      </c>
      <c r="G18" s="37"/>
      <c r="H18" s="37"/>
      <c r="I18" s="38" t="s">
        <v>73</v>
      </c>
      <c r="J18" s="78"/>
      <c r="K18" s="126" t="s">
        <v>114</v>
      </c>
      <c r="L18" s="127" t="s">
        <v>64</v>
      </c>
      <c r="M18" s="21">
        <v>1</v>
      </c>
      <c r="N18" s="125" t="s">
        <v>68</v>
      </c>
      <c r="O18" s="42">
        <v>272</v>
      </c>
      <c r="P18" s="141" t="s">
        <v>426</v>
      </c>
      <c r="Q18" s="140" t="s">
        <v>356</v>
      </c>
    </row>
    <row r="19" spans="2:17" s="20" customFormat="1" ht="18" customHeight="1">
      <c r="B19" s="96"/>
      <c r="C19" s="10"/>
      <c r="D19" s="10"/>
      <c r="E19" s="10"/>
      <c r="F19" s="10" t="s">
        <v>22</v>
      </c>
      <c r="G19" s="37"/>
      <c r="H19" s="37"/>
      <c r="I19" s="38" t="s">
        <v>452</v>
      </c>
      <c r="J19" s="78"/>
      <c r="K19" s="124" t="s">
        <v>106</v>
      </c>
      <c r="L19" s="21" t="s">
        <v>64</v>
      </c>
      <c r="M19" s="21">
        <v>2</v>
      </c>
      <c r="N19" s="125" t="s">
        <v>69</v>
      </c>
      <c r="O19" s="42">
        <v>278</v>
      </c>
      <c r="P19" s="141" t="s">
        <v>426</v>
      </c>
      <c r="Q19" s="140" t="s">
        <v>358</v>
      </c>
    </row>
    <row r="20" spans="2:17" s="20" customFormat="1" ht="18" customHeight="1">
      <c r="B20" s="96"/>
      <c r="C20" s="10"/>
      <c r="D20" s="10"/>
      <c r="E20" s="10"/>
      <c r="F20" s="70" t="s">
        <v>22</v>
      </c>
      <c r="G20" s="37"/>
      <c r="H20" s="37"/>
      <c r="I20" s="38" t="s">
        <v>452</v>
      </c>
      <c r="J20" s="78"/>
      <c r="K20" s="124" t="s">
        <v>143</v>
      </c>
      <c r="L20" s="21" t="s">
        <v>64</v>
      </c>
      <c r="M20" s="21">
        <v>2</v>
      </c>
      <c r="N20" s="125" t="s">
        <v>69</v>
      </c>
      <c r="O20" s="42">
        <v>280</v>
      </c>
      <c r="P20" s="141" t="s">
        <v>426</v>
      </c>
      <c r="Q20" s="140" t="s">
        <v>357</v>
      </c>
    </row>
    <row r="21" spans="2:17" s="20" customFormat="1" ht="18" customHeight="1">
      <c r="B21" s="96"/>
      <c r="C21" s="10"/>
      <c r="D21" s="10"/>
      <c r="E21" s="10"/>
      <c r="F21" s="10" t="s">
        <v>22</v>
      </c>
      <c r="G21" s="37"/>
      <c r="H21" s="37"/>
      <c r="I21" s="38" t="s">
        <v>452</v>
      </c>
      <c r="J21" s="78"/>
      <c r="K21" s="124" t="s">
        <v>376</v>
      </c>
      <c r="L21" s="21" t="s">
        <v>64</v>
      </c>
      <c r="M21" s="21">
        <v>2</v>
      </c>
      <c r="N21" s="125" t="s">
        <v>69</v>
      </c>
      <c r="O21" s="42">
        <v>282</v>
      </c>
      <c r="P21" s="141" t="s">
        <v>426</v>
      </c>
      <c r="Q21" s="140" t="s">
        <v>357</v>
      </c>
    </row>
    <row r="22" spans="2:17" s="20" customFormat="1" ht="18" customHeight="1">
      <c r="B22" s="96"/>
      <c r="C22" s="10"/>
      <c r="D22" s="10"/>
      <c r="E22" s="10"/>
      <c r="F22" s="10" t="s">
        <v>22</v>
      </c>
      <c r="G22" s="37"/>
      <c r="H22" s="37"/>
      <c r="I22" s="38" t="s">
        <v>73</v>
      </c>
      <c r="J22" s="78"/>
      <c r="K22" s="124" t="s">
        <v>108</v>
      </c>
      <c r="L22" s="127" t="s">
        <v>64</v>
      </c>
      <c r="M22" s="21">
        <v>4</v>
      </c>
      <c r="N22" s="125" t="s">
        <v>69</v>
      </c>
      <c r="O22" s="42">
        <v>284</v>
      </c>
      <c r="P22" s="141" t="s">
        <v>425</v>
      </c>
      <c r="Q22" s="140" t="s">
        <v>334</v>
      </c>
    </row>
    <row r="23" spans="2:17" s="20" customFormat="1" ht="18" customHeight="1">
      <c r="B23" s="96"/>
      <c r="C23" s="10"/>
      <c r="D23" s="10"/>
      <c r="E23" s="10"/>
      <c r="F23" s="10" t="s">
        <v>22</v>
      </c>
      <c r="G23" s="37"/>
      <c r="H23" s="37"/>
      <c r="I23" s="38" t="s">
        <v>73</v>
      </c>
      <c r="J23" s="78"/>
      <c r="K23" s="126" t="s">
        <v>144</v>
      </c>
      <c r="L23" s="127" t="s">
        <v>64</v>
      </c>
      <c r="M23" s="21">
        <v>1</v>
      </c>
      <c r="N23" s="125" t="s">
        <v>69</v>
      </c>
      <c r="O23" s="42">
        <v>285</v>
      </c>
      <c r="P23" s="141" t="s">
        <v>426</v>
      </c>
      <c r="Q23" s="140" t="s">
        <v>356</v>
      </c>
    </row>
    <row r="24" spans="2:17" s="20" customFormat="1" ht="18" customHeight="1">
      <c r="B24" s="96"/>
      <c r="C24" s="10"/>
      <c r="D24" s="10"/>
      <c r="E24" s="10"/>
      <c r="F24" s="10" t="s">
        <v>22</v>
      </c>
      <c r="G24" s="37"/>
      <c r="H24" s="37"/>
      <c r="I24" s="38" t="s">
        <v>73</v>
      </c>
      <c r="J24" s="78"/>
      <c r="K24" s="126" t="s">
        <v>115</v>
      </c>
      <c r="L24" s="127" t="s">
        <v>64</v>
      </c>
      <c r="M24" s="21">
        <v>2</v>
      </c>
      <c r="N24" s="125" t="s">
        <v>69</v>
      </c>
      <c r="O24" s="42">
        <v>286</v>
      </c>
      <c r="P24" s="141" t="s">
        <v>426</v>
      </c>
      <c r="Q24" s="140" t="s">
        <v>356</v>
      </c>
    </row>
    <row r="25" spans="2:17" s="20" customFormat="1" ht="18" customHeight="1">
      <c r="B25" s="96"/>
      <c r="C25" s="10"/>
      <c r="D25" s="10"/>
      <c r="E25" s="10"/>
      <c r="F25" s="10" t="s">
        <v>22</v>
      </c>
      <c r="G25" s="37"/>
      <c r="H25" s="37"/>
      <c r="I25" s="38" t="s">
        <v>73</v>
      </c>
      <c r="J25" s="78"/>
      <c r="K25" s="126" t="s">
        <v>498</v>
      </c>
      <c r="L25" s="127" t="s">
        <v>64</v>
      </c>
      <c r="M25" s="21">
        <v>1</v>
      </c>
      <c r="N25" s="125" t="s">
        <v>69</v>
      </c>
      <c r="O25" s="42">
        <v>288</v>
      </c>
      <c r="P25" s="141" t="s">
        <v>426</v>
      </c>
      <c r="Q25" s="140" t="s">
        <v>356</v>
      </c>
    </row>
    <row r="26" spans="2:17" s="20" customFormat="1" ht="18" customHeight="1">
      <c r="B26" s="96"/>
      <c r="C26" s="10"/>
      <c r="D26" s="10"/>
      <c r="E26" s="10"/>
      <c r="F26" s="10" t="s">
        <v>22</v>
      </c>
      <c r="G26" s="37"/>
      <c r="H26" s="37"/>
      <c r="I26" s="38" t="s">
        <v>73</v>
      </c>
      <c r="J26" s="78"/>
      <c r="K26" s="126" t="s">
        <v>104</v>
      </c>
      <c r="L26" s="127" t="s">
        <v>64</v>
      </c>
      <c r="M26" s="21">
        <v>2</v>
      </c>
      <c r="N26" s="125" t="s">
        <v>56</v>
      </c>
      <c r="O26" s="42">
        <v>292</v>
      </c>
      <c r="P26" s="141" t="s">
        <v>426</v>
      </c>
      <c r="Q26" s="140" t="s">
        <v>356</v>
      </c>
    </row>
    <row r="27" spans="2:17" s="20" customFormat="1" ht="18" customHeight="1">
      <c r="B27" s="97"/>
      <c r="C27" s="10"/>
      <c r="D27" s="10"/>
      <c r="E27" s="10"/>
      <c r="F27" s="70" t="s">
        <v>22</v>
      </c>
      <c r="G27" s="37"/>
      <c r="H27" s="37"/>
      <c r="I27" s="38" t="s">
        <v>452</v>
      </c>
      <c r="J27" s="78"/>
      <c r="K27" s="124" t="s">
        <v>141</v>
      </c>
      <c r="L27" s="21" t="s">
        <v>58</v>
      </c>
      <c r="M27" s="21">
        <v>2</v>
      </c>
      <c r="N27" s="125" t="s">
        <v>55</v>
      </c>
      <c r="O27" s="42">
        <v>294</v>
      </c>
      <c r="P27" s="141" t="s">
        <v>426</v>
      </c>
      <c r="Q27" s="140" t="s">
        <v>358</v>
      </c>
    </row>
    <row r="28" spans="2:17" s="20" customFormat="1" ht="18" customHeight="1">
      <c r="B28" s="96"/>
      <c r="C28" s="10"/>
      <c r="D28" s="10"/>
      <c r="E28" s="10"/>
      <c r="F28" s="10" t="s">
        <v>22</v>
      </c>
      <c r="G28" s="37"/>
      <c r="H28" s="37"/>
      <c r="I28" s="38" t="s">
        <v>73</v>
      </c>
      <c r="J28" s="78"/>
      <c r="K28" s="126" t="s">
        <v>110</v>
      </c>
      <c r="L28" s="127" t="s">
        <v>64</v>
      </c>
      <c r="M28" s="21">
        <v>2</v>
      </c>
      <c r="N28" s="125" t="s">
        <v>56</v>
      </c>
      <c r="O28" s="42">
        <v>297</v>
      </c>
      <c r="P28" s="141" t="s">
        <v>426</v>
      </c>
      <c r="Q28" s="140" t="s">
        <v>356</v>
      </c>
    </row>
    <row r="29" spans="2:17" s="20" customFormat="1" ht="18" customHeight="1">
      <c r="B29" s="96"/>
      <c r="C29" s="10"/>
      <c r="D29" s="10"/>
      <c r="E29" s="10"/>
      <c r="F29" s="10" t="s">
        <v>22</v>
      </c>
      <c r="G29" s="37"/>
      <c r="H29" s="37"/>
      <c r="I29" s="38" t="s">
        <v>73</v>
      </c>
      <c r="J29" s="78"/>
      <c r="K29" s="126" t="s">
        <v>377</v>
      </c>
      <c r="L29" s="127" t="s">
        <v>64</v>
      </c>
      <c r="M29" s="21">
        <v>1</v>
      </c>
      <c r="N29" s="125" t="s">
        <v>56</v>
      </c>
      <c r="O29" s="42">
        <v>299</v>
      </c>
      <c r="P29" s="141" t="s">
        <v>426</v>
      </c>
      <c r="Q29" s="140" t="s">
        <v>357</v>
      </c>
    </row>
    <row r="30" spans="2:17" s="20" customFormat="1" ht="18" customHeight="1">
      <c r="B30" s="96"/>
      <c r="C30" s="10"/>
      <c r="D30" s="10"/>
      <c r="E30" s="10"/>
      <c r="F30" s="10" t="s">
        <v>22</v>
      </c>
      <c r="G30" s="37"/>
      <c r="H30" s="37"/>
      <c r="I30" s="38" t="s">
        <v>73</v>
      </c>
      <c r="J30" s="78"/>
      <c r="K30" s="126" t="s">
        <v>499</v>
      </c>
      <c r="L30" s="127" t="s">
        <v>64</v>
      </c>
      <c r="M30" s="21">
        <v>1</v>
      </c>
      <c r="N30" s="125" t="s">
        <v>56</v>
      </c>
      <c r="O30" s="42">
        <v>300</v>
      </c>
      <c r="P30" s="141" t="s">
        <v>426</v>
      </c>
      <c r="Q30" s="140" t="s">
        <v>356</v>
      </c>
    </row>
    <row r="31" spans="2:17" s="20" customFormat="1" ht="18" customHeight="1">
      <c r="B31" s="96"/>
      <c r="C31" s="10"/>
      <c r="D31" s="10"/>
      <c r="E31" s="10"/>
      <c r="F31" s="70" t="s">
        <v>22</v>
      </c>
      <c r="G31" s="37"/>
      <c r="H31" s="37"/>
      <c r="I31" s="38" t="s">
        <v>73</v>
      </c>
      <c r="J31" s="78"/>
      <c r="K31" s="126" t="s">
        <v>500</v>
      </c>
      <c r="L31" s="127" t="s">
        <v>64</v>
      </c>
      <c r="M31" s="21">
        <v>2</v>
      </c>
      <c r="N31" s="125" t="s">
        <v>56</v>
      </c>
      <c r="O31" s="42">
        <v>301</v>
      </c>
      <c r="P31" s="141" t="s">
        <v>426</v>
      </c>
      <c r="Q31" s="140" t="s">
        <v>356</v>
      </c>
    </row>
    <row r="32" spans="2:17" s="20" customFormat="1" ht="18" customHeight="1">
      <c r="B32" s="96"/>
      <c r="C32" s="10"/>
      <c r="D32" s="10"/>
      <c r="E32" s="10"/>
      <c r="F32" s="10" t="s">
        <v>22</v>
      </c>
      <c r="G32" s="37"/>
      <c r="H32" s="37"/>
      <c r="I32" s="38" t="s">
        <v>116</v>
      </c>
      <c r="J32" s="78"/>
      <c r="K32" s="126" t="s">
        <v>117</v>
      </c>
      <c r="L32" s="127" t="s">
        <v>64</v>
      </c>
      <c r="M32" s="21">
        <v>2</v>
      </c>
      <c r="N32" s="125" t="s">
        <v>56</v>
      </c>
      <c r="O32" s="42">
        <v>303</v>
      </c>
      <c r="P32" s="141" t="s">
        <v>426</v>
      </c>
      <c r="Q32" s="140" t="s">
        <v>356</v>
      </c>
    </row>
    <row r="33" spans="2:17" s="20" customFormat="1" ht="18" customHeight="1">
      <c r="B33" s="96"/>
      <c r="C33" s="10"/>
      <c r="D33" s="10"/>
      <c r="E33" s="10"/>
      <c r="F33" s="10" t="s">
        <v>22</v>
      </c>
      <c r="G33" s="37"/>
      <c r="H33" s="37"/>
      <c r="I33" s="38" t="s">
        <v>73</v>
      </c>
      <c r="J33" s="78"/>
      <c r="K33" s="126" t="s">
        <v>501</v>
      </c>
      <c r="L33" s="127" t="s">
        <v>64</v>
      </c>
      <c r="M33" s="21">
        <v>2</v>
      </c>
      <c r="N33" s="125" t="s">
        <v>56</v>
      </c>
      <c r="O33" s="42">
        <v>305</v>
      </c>
      <c r="P33" s="141" t="s">
        <v>426</v>
      </c>
      <c r="Q33" s="140" t="s">
        <v>356</v>
      </c>
    </row>
    <row r="34" spans="2:17" s="20" customFormat="1" ht="18" customHeight="1">
      <c r="B34" s="96"/>
      <c r="C34" s="70"/>
      <c r="D34" s="75"/>
      <c r="E34" s="75"/>
      <c r="F34" s="70" t="s">
        <v>22</v>
      </c>
      <c r="G34" s="37"/>
      <c r="H34" s="37"/>
      <c r="I34" s="38" t="s">
        <v>73</v>
      </c>
      <c r="J34" s="78"/>
      <c r="K34" s="45" t="s">
        <v>118</v>
      </c>
      <c r="L34" s="40" t="s">
        <v>64</v>
      </c>
      <c r="M34" s="10">
        <v>4</v>
      </c>
      <c r="N34" s="41" t="s">
        <v>56</v>
      </c>
      <c r="O34" s="42">
        <v>307</v>
      </c>
      <c r="P34" s="141" t="s">
        <v>425</v>
      </c>
      <c r="Q34" s="140" t="s">
        <v>334</v>
      </c>
    </row>
    <row r="35" spans="2:17" s="20" customFormat="1" ht="18" customHeight="1">
      <c r="B35" s="96"/>
      <c r="C35" s="70"/>
      <c r="D35" s="75"/>
      <c r="E35" s="75"/>
      <c r="F35" s="70" t="s">
        <v>22</v>
      </c>
      <c r="G35" s="78"/>
      <c r="H35" s="102"/>
      <c r="I35" s="38" t="s">
        <v>73</v>
      </c>
      <c r="J35" s="75"/>
      <c r="K35" s="142" t="s">
        <v>502</v>
      </c>
      <c r="L35" s="143" t="s">
        <v>64</v>
      </c>
      <c r="M35" s="144">
        <v>1</v>
      </c>
      <c r="N35" s="145" t="s">
        <v>56</v>
      </c>
      <c r="O35" s="52">
        <v>309</v>
      </c>
      <c r="P35" s="146" t="s">
        <v>426</v>
      </c>
      <c r="Q35" s="138" t="s">
        <v>356</v>
      </c>
    </row>
    <row r="36" spans="2:17" s="20" customFormat="1" ht="18" customHeight="1">
      <c r="B36" s="96"/>
      <c r="C36" s="70"/>
      <c r="D36" s="75"/>
      <c r="E36" s="75"/>
      <c r="F36" s="70" t="s">
        <v>22</v>
      </c>
      <c r="G36" s="37"/>
      <c r="H36" s="37"/>
      <c r="I36" s="38" t="s">
        <v>73</v>
      </c>
      <c r="J36" s="78"/>
      <c r="K36" s="45" t="s">
        <v>119</v>
      </c>
      <c r="L36" s="40" t="s">
        <v>64</v>
      </c>
      <c r="M36" s="10">
        <v>1</v>
      </c>
      <c r="N36" s="41" t="s">
        <v>56</v>
      </c>
      <c r="O36" s="42">
        <v>311</v>
      </c>
      <c r="P36" s="141" t="s">
        <v>425</v>
      </c>
      <c r="Q36" s="140" t="s">
        <v>334</v>
      </c>
    </row>
    <row r="37" spans="2:17" s="20" customFormat="1" ht="18" customHeight="1">
      <c r="B37" s="96"/>
      <c r="C37" s="70"/>
      <c r="D37" s="75"/>
      <c r="E37" s="75"/>
      <c r="F37" s="70" t="s">
        <v>22</v>
      </c>
      <c r="G37" s="37"/>
      <c r="H37" s="37"/>
      <c r="I37" s="38" t="s">
        <v>73</v>
      </c>
      <c r="J37" s="78"/>
      <c r="K37" s="45" t="s">
        <v>65</v>
      </c>
      <c r="L37" s="40" t="s">
        <v>64</v>
      </c>
      <c r="M37" s="10">
        <v>1</v>
      </c>
      <c r="N37" s="41" t="s">
        <v>56</v>
      </c>
      <c r="O37" s="42">
        <v>312</v>
      </c>
      <c r="P37" s="141" t="s">
        <v>425</v>
      </c>
      <c r="Q37" s="140" t="s">
        <v>334</v>
      </c>
    </row>
    <row r="38" spans="2:17" s="20" customFormat="1" ht="18" customHeight="1">
      <c r="B38" s="96"/>
      <c r="C38" s="70"/>
      <c r="D38" s="75"/>
      <c r="E38" s="75"/>
      <c r="F38" s="78" t="s">
        <v>22</v>
      </c>
      <c r="G38" s="10"/>
      <c r="H38" s="147"/>
      <c r="I38" s="103" t="s">
        <v>73</v>
      </c>
      <c r="J38" s="75"/>
      <c r="K38" s="72" t="s">
        <v>136</v>
      </c>
      <c r="L38" s="55" t="s">
        <v>40</v>
      </c>
      <c r="M38" s="75">
        <v>1</v>
      </c>
      <c r="N38" s="101" t="s">
        <v>56</v>
      </c>
      <c r="O38" s="52">
        <v>313</v>
      </c>
      <c r="P38" s="146" t="s">
        <v>425</v>
      </c>
      <c r="Q38" s="138" t="s">
        <v>334</v>
      </c>
    </row>
    <row r="39" spans="2:17" s="20" customFormat="1" ht="18" customHeight="1">
      <c r="B39" s="96"/>
      <c r="C39" s="70"/>
      <c r="D39" s="75"/>
      <c r="E39" s="75"/>
      <c r="F39" s="78" t="s">
        <v>22</v>
      </c>
      <c r="G39" s="10"/>
      <c r="H39" s="148"/>
      <c r="I39" s="103" t="s">
        <v>73</v>
      </c>
      <c r="J39" s="75"/>
      <c r="K39" s="72" t="s">
        <v>137</v>
      </c>
      <c r="L39" s="55" t="s">
        <v>40</v>
      </c>
      <c r="M39" s="75">
        <v>2</v>
      </c>
      <c r="N39" s="101" t="s">
        <v>56</v>
      </c>
      <c r="O39" s="52">
        <v>314</v>
      </c>
      <c r="P39" s="146" t="s">
        <v>425</v>
      </c>
      <c r="Q39" s="138" t="s">
        <v>334</v>
      </c>
    </row>
    <row r="40" spans="2:17" s="20" customFormat="1" ht="18" customHeight="1">
      <c r="B40" s="96"/>
      <c r="C40" s="70"/>
      <c r="D40" s="75"/>
      <c r="E40" s="75"/>
      <c r="F40" s="78" t="s">
        <v>22</v>
      </c>
      <c r="G40" s="10"/>
      <c r="H40" s="148"/>
      <c r="I40" s="103" t="s">
        <v>73</v>
      </c>
      <c r="J40" s="75"/>
      <c r="K40" s="72" t="s">
        <v>101</v>
      </c>
      <c r="L40" s="55" t="s">
        <v>64</v>
      </c>
      <c r="M40" s="75">
        <v>10</v>
      </c>
      <c r="N40" s="101" t="s">
        <v>57</v>
      </c>
      <c r="O40" s="52">
        <v>315</v>
      </c>
      <c r="P40" s="146" t="s">
        <v>425</v>
      </c>
      <c r="Q40" s="138" t="s">
        <v>334</v>
      </c>
    </row>
    <row r="41" spans="2:17" s="20" customFormat="1" ht="18" customHeight="1">
      <c r="B41" s="96"/>
      <c r="C41" s="70"/>
      <c r="D41" s="75"/>
      <c r="E41" s="75"/>
      <c r="F41" s="78" t="s">
        <v>22</v>
      </c>
      <c r="G41" s="10"/>
      <c r="H41" s="148"/>
      <c r="I41" s="103" t="s">
        <v>73</v>
      </c>
      <c r="J41" s="75"/>
      <c r="K41" s="149" t="s">
        <v>375</v>
      </c>
      <c r="L41" s="143" t="s">
        <v>64</v>
      </c>
      <c r="M41" s="144">
        <v>1</v>
      </c>
      <c r="N41" s="145" t="s">
        <v>57</v>
      </c>
      <c r="O41" s="52">
        <v>317</v>
      </c>
      <c r="P41" s="146" t="s">
        <v>426</v>
      </c>
      <c r="Q41" s="138" t="s">
        <v>356</v>
      </c>
    </row>
    <row r="42" spans="2:17" s="20" customFormat="1" ht="18" customHeight="1">
      <c r="B42" s="96"/>
      <c r="C42" s="70"/>
      <c r="D42" s="75"/>
      <c r="E42" s="75"/>
      <c r="F42" s="78" t="s">
        <v>22</v>
      </c>
      <c r="G42" s="10"/>
      <c r="H42" s="148"/>
      <c r="I42" s="103" t="s">
        <v>73</v>
      </c>
      <c r="J42" s="75"/>
      <c r="K42" s="142" t="s">
        <v>503</v>
      </c>
      <c r="L42" s="143" t="s">
        <v>64</v>
      </c>
      <c r="M42" s="144">
        <v>1</v>
      </c>
      <c r="N42" s="145" t="s">
        <v>57</v>
      </c>
      <c r="O42" s="52">
        <v>319</v>
      </c>
      <c r="P42" s="146" t="s">
        <v>426</v>
      </c>
      <c r="Q42" s="138" t="s">
        <v>356</v>
      </c>
    </row>
    <row r="43" spans="2:17" s="20" customFormat="1" ht="18" customHeight="1">
      <c r="B43" s="96"/>
      <c r="C43" s="70"/>
      <c r="D43" s="75"/>
      <c r="E43" s="75"/>
      <c r="F43" s="70" t="s">
        <v>22</v>
      </c>
      <c r="G43" s="37"/>
      <c r="H43" s="37"/>
      <c r="I43" s="38" t="s">
        <v>73</v>
      </c>
      <c r="J43" s="78"/>
      <c r="K43" s="126" t="s">
        <v>504</v>
      </c>
      <c r="L43" s="127" t="s">
        <v>64</v>
      </c>
      <c r="M43" s="21">
        <v>2</v>
      </c>
      <c r="N43" s="125" t="s">
        <v>57</v>
      </c>
      <c r="O43" s="42">
        <v>321</v>
      </c>
      <c r="P43" s="141" t="s">
        <v>426</v>
      </c>
      <c r="Q43" s="140" t="s">
        <v>356</v>
      </c>
    </row>
    <row r="44" spans="2:17" s="20" customFormat="1" ht="18" customHeight="1">
      <c r="B44" s="96"/>
      <c r="C44" s="70"/>
      <c r="D44" s="75"/>
      <c r="E44" s="75"/>
      <c r="F44" s="70" t="s">
        <v>22</v>
      </c>
      <c r="G44" s="37"/>
      <c r="H44" s="37"/>
      <c r="I44" s="38" t="s">
        <v>73</v>
      </c>
      <c r="J44" s="78"/>
      <c r="K44" s="45" t="s">
        <v>120</v>
      </c>
      <c r="L44" s="40" t="s">
        <v>64</v>
      </c>
      <c r="M44" s="10">
        <v>1</v>
      </c>
      <c r="N44" s="41" t="s">
        <v>57</v>
      </c>
      <c r="O44" s="42">
        <v>323</v>
      </c>
      <c r="P44" s="141" t="s">
        <v>425</v>
      </c>
      <c r="Q44" s="140" t="s">
        <v>334</v>
      </c>
    </row>
    <row r="45" spans="2:17" s="20" customFormat="1" ht="18" customHeight="1">
      <c r="B45" s="96"/>
      <c r="C45" s="70"/>
      <c r="D45" s="75"/>
      <c r="E45" s="75"/>
      <c r="F45" s="70" t="s">
        <v>22</v>
      </c>
      <c r="G45" s="10"/>
      <c r="H45" s="147"/>
      <c r="I45" s="38" t="s">
        <v>73</v>
      </c>
      <c r="J45" s="78"/>
      <c r="K45" s="45" t="s">
        <v>121</v>
      </c>
      <c r="L45" s="40" t="s">
        <v>40</v>
      </c>
      <c r="M45" s="10">
        <v>2</v>
      </c>
      <c r="N45" s="41" t="s">
        <v>57</v>
      </c>
      <c r="O45" s="42">
        <v>326</v>
      </c>
      <c r="P45" s="141" t="s">
        <v>426</v>
      </c>
      <c r="Q45" s="140" t="s">
        <v>357</v>
      </c>
    </row>
    <row r="46" spans="2:17" s="20" customFormat="1" ht="18" customHeight="1">
      <c r="B46" s="96"/>
      <c r="C46" s="10"/>
      <c r="D46" s="10"/>
      <c r="E46" s="10"/>
      <c r="F46" s="70" t="s">
        <v>22</v>
      </c>
      <c r="G46" s="10"/>
      <c r="H46" s="148"/>
      <c r="I46" s="38" t="s">
        <v>73</v>
      </c>
      <c r="J46" s="75"/>
      <c r="K46" s="72" t="s">
        <v>122</v>
      </c>
      <c r="L46" s="55" t="s">
        <v>40</v>
      </c>
      <c r="M46" s="75">
        <v>2</v>
      </c>
      <c r="N46" s="101" t="s">
        <v>57</v>
      </c>
      <c r="O46" s="52">
        <v>328</v>
      </c>
      <c r="P46" s="146" t="s">
        <v>426</v>
      </c>
      <c r="Q46" s="138" t="s">
        <v>356</v>
      </c>
    </row>
    <row r="47" spans="2:17" s="20" customFormat="1" ht="18" customHeight="1">
      <c r="B47" s="96"/>
      <c r="C47" s="10"/>
      <c r="D47" s="10"/>
      <c r="E47" s="10"/>
      <c r="F47" s="70" t="s">
        <v>22</v>
      </c>
      <c r="G47" s="78"/>
      <c r="H47" s="102"/>
      <c r="I47" s="38" t="s">
        <v>73</v>
      </c>
      <c r="J47" s="75"/>
      <c r="K47" s="72" t="s">
        <v>123</v>
      </c>
      <c r="L47" s="55" t="s">
        <v>40</v>
      </c>
      <c r="M47" s="75">
        <v>2</v>
      </c>
      <c r="N47" s="101" t="s">
        <v>57</v>
      </c>
      <c r="O47" s="52">
        <v>330</v>
      </c>
      <c r="P47" s="146" t="s">
        <v>425</v>
      </c>
      <c r="Q47" s="138" t="s">
        <v>334</v>
      </c>
    </row>
    <row r="48" spans="2:17" s="20" customFormat="1" ht="18" customHeight="1">
      <c r="B48" s="96"/>
      <c r="C48" s="10"/>
      <c r="D48" s="10"/>
      <c r="E48" s="10"/>
      <c r="F48" s="70" t="s">
        <v>22</v>
      </c>
      <c r="G48" s="78"/>
      <c r="H48" s="102"/>
      <c r="I48" s="38" t="s">
        <v>73</v>
      </c>
      <c r="J48" s="75"/>
      <c r="K48" s="72" t="s">
        <v>124</v>
      </c>
      <c r="L48" s="55" t="s">
        <v>40</v>
      </c>
      <c r="M48" s="75">
        <v>2</v>
      </c>
      <c r="N48" s="101" t="s">
        <v>57</v>
      </c>
      <c r="O48" s="52">
        <v>331</v>
      </c>
      <c r="P48" s="146" t="s">
        <v>426</v>
      </c>
      <c r="Q48" s="138" t="s">
        <v>356</v>
      </c>
    </row>
    <row r="49" spans="2:17" s="20" customFormat="1" ht="18" customHeight="1">
      <c r="B49" s="96"/>
      <c r="C49" s="10"/>
      <c r="D49" s="10"/>
      <c r="E49" s="10"/>
      <c r="F49" s="70" t="s">
        <v>22</v>
      </c>
      <c r="G49" s="10"/>
      <c r="H49" s="148"/>
      <c r="I49" s="38" t="s">
        <v>73</v>
      </c>
      <c r="J49" s="75"/>
      <c r="K49" s="72" t="s">
        <v>125</v>
      </c>
      <c r="L49" s="55" t="s">
        <v>40</v>
      </c>
      <c r="M49" s="75">
        <v>1</v>
      </c>
      <c r="N49" s="101" t="s">
        <v>57</v>
      </c>
      <c r="O49" s="52">
        <v>333</v>
      </c>
      <c r="P49" s="146" t="s">
        <v>426</v>
      </c>
      <c r="Q49" s="138" t="s">
        <v>356</v>
      </c>
    </row>
    <row r="50" spans="2:17" s="20" customFormat="1" ht="18" customHeight="1">
      <c r="B50" s="96"/>
      <c r="C50" s="10"/>
      <c r="D50" s="10"/>
      <c r="E50" s="10"/>
      <c r="F50" s="70" t="s">
        <v>22</v>
      </c>
      <c r="G50" s="10"/>
      <c r="H50" s="147"/>
      <c r="I50" s="38" t="s">
        <v>73</v>
      </c>
      <c r="J50" s="75"/>
      <c r="K50" s="72" t="s">
        <v>126</v>
      </c>
      <c r="L50" s="55" t="s">
        <v>40</v>
      </c>
      <c r="M50" s="75">
        <v>2</v>
      </c>
      <c r="N50" s="101" t="s">
        <v>57</v>
      </c>
      <c r="O50" s="52">
        <v>337</v>
      </c>
      <c r="P50" s="146" t="s">
        <v>426</v>
      </c>
      <c r="Q50" s="138" t="s">
        <v>356</v>
      </c>
    </row>
    <row r="51" spans="2:17" s="20" customFormat="1" ht="18" customHeight="1">
      <c r="B51" s="96"/>
      <c r="C51" s="10"/>
      <c r="D51" s="10"/>
      <c r="E51" s="10"/>
      <c r="F51" s="70" t="s">
        <v>22</v>
      </c>
      <c r="G51" s="37"/>
      <c r="H51" s="37"/>
      <c r="I51" s="38" t="s">
        <v>73</v>
      </c>
      <c r="J51" s="78"/>
      <c r="K51" s="45" t="s">
        <v>127</v>
      </c>
      <c r="L51" s="40" t="s">
        <v>40</v>
      </c>
      <c r="M51" s="10">
        <v>2</v>
      </c>
      <c r="N51" s="41" t="s">
        <v>57</v>
      </c>
      <c r="O51" s="42">
        <v>339</v>
      </c>
      <c r="P51" s="141" t="s">
        <v>426</v>
      </c>
      <c r="Q51" s="140" t="s">
        <v>358</v>
      </c>
    </row>
    <row r="52" spans="2:17" s="20" customFormat="1" ht="18" customHeight="1">
      <c r="B52" s="97"/>
      <c r="C52" s="10"/>
      <c r="D52" s="10"/>
      <c r="E52" s="10"/>
      <c r="F52" s="70" t="s">
        <v>22</v>
      </c>
      <c r="G52" s="37" t="s">
        <v>22</v>
      </c>
      <c r="H52" s="37"/>
      <c r="I52" s="38" t="s">
        <v>73</v>
      </c>
      <c r="J52" s="78"/>
      <c r="K52" s="45" t="s">
        <v>128</v>
      </c>
      <c r="L52" s="40" t="s">
        <v>40</v>
      </c>
      <c r="M52" s="10">
        <v>2</v>
      </c>
      <c r="N52" s="41" t="s">
        <v>57</v>
      </c>
      <c r="O52" s="42">
        <v>341</v>
      </c>
      <c r="P52" s="141" t="s">
        <v>425</v>
      </c>
      <c r="Q52" s="140" t="s">
        <v>334</v>
      </c>
    </row>
    <row r="53" spans="2:17" s="20" customFormat="1" ht="18" customHeight="1">
      <c r="B53" s="97"/>
      <c r="C53" s="10"/>
      <c r="D53" s="10"/>
      <c r="E53" s="10"/>
      <c r="F53" s="70" t="s">
        <v>22</v>
      </c>
      <c r="G53" s="37"/>
      <c r="H53" s="37"/>
      <c r="I53" s="38" t="s">
        <v>73</v>
      </c>
      <c r="J53" s="78"/>
      <c r="K53" s="45" t="s">
        <v>505</v>
      </c>
      <c r="L53" s="40" t="s">
        <v>40</v>
      </c>
      <c r="M53" s="10">
        <v>2</v>
      </c>
      <c r="N53" s="41" t="s">
        <v>57</v>
      </c>
      <c r="O53" s="42" t="s">
        <v>401</v>
      </c>
      <c r="P53" s="121" t="s">
        <v>426</v>
      </c>
      <c r="Q53" s="140" t="s">
        <v>356</v>
      </c>
    </row>
    <row r="54" spans="2:17" s="20" customFormat="1" ht="18" customHeight="1">
      <c r="B54" s="97"/>
      <c r="C54" s="70" t="s">
        <v>428</v>
      </c>
      <c r="D54" s="75" t="s">
        <v>428</v>
      </c>
      <c r="E54" s="75" t="s">
        <v>428</v>
      </c>
      <c r="F54" s="70" t="s">
        <v>428</v>
      </c>
      <c r="G54" s="37"/>
      <c r="H54" s="37"/>
      <c r="I54" s="38" t="s">
        <v>13</v>
      </c>
      <c r="J54" s="78"/>
      <c r="K54" s="45" t="s">
        <v>21</v>
      </c>
      <c r="L54" s="10" t="s">
        <v>78</v>
      </c>
      <c r="M54" s="10">
        <v>6</v>
      </c>
      <c r="N54" s="41" t="s">
        <v>79</v>
      </c>
      <c r="O54" s="42">
        <v>494</v>
      </c>
      <c r="P54" s="141" t="s">
        <v>425</v>
      </c>
      <c r="Q54" s="140" t="s">
        <v>334</v>
      </c>
    </row>
    <row r="55" spans="2:17" s="20" customFormat="1" ht="18" customHeight="1">
      <c r="B55" s="97"/>
      <c r="C55" s="70" t="s">
        <v>428</v>
      </c>
      <c r="D55" s="75" t="s">
        <v>428</v>
      </c>
      <c r="E55" s="75" t="s">
        <v>428</v>
      </c>
      <c r="F55" s="70" t="s">
        <v>428</v>
      </c>
      <c r="G55" s="37"/>
      <c r="H55" s="37"/>
      <c r="I55" s="38" t="s">
        <v>13</v>
      </c>
      <c r="J55" s="78"/>
      <c r="K55" s="39" t="s">
        <v>93</v>
      </c>
      <c r="L55" s="40" t="s">
        <v>78</v>
      </c>
      <c r="M55" s="10">
        <v>2</v>
      </c>
      <c r="N55" s="41" t="s">
        <v>79</v>
      </c>
      <c r="O55" s="42">
        <v>495</v>
      </c>
      <c r="P55" s="141" t="s">
        <v>425</v>
      </c>
      <c r="Q55" s="140" t="s">
        <v>334</v>
      </c>
    </row>
    <row r="56" spans="2:17" s="20" customFormat="1" ht="18" customHeight="1">
      <c r="B56" s="97"/>
      <c r="C56" s="10" t="s">
        <v>428</v>
      </c>
      <c r="D56" s="10" t="s">
        <v>428</v>
      </c>
      <c r="E56" s="10" t="s">
        <v>428</v>
      </c>
      <c r="F56" s="70" t="s">
        <v>428</v>
      </c>
      <c r="G56" s="37"/>
      <c r="H56" s="37"/>
      <c r="I56" s="38" t="s">
        <v>13</v>
      </c>
      <c r="J56" s="78"/>
      <c r="K56" s="39" t="s">
        <v>99</v>
      </c>
      <c r="L56" s="40" t="s">
        <v>78</v>
      </c>
      <c r="M56" s="10">
        <v>2</v>
      </c>
      <c r="N56" s="41" t="s">
        <v>79</v>
      </c>
      <c r="O56" s="42">
        <v>507</v>
      </c>
      <c r="P56" s="141" t="s">
        <v>426</v>
      </c>
      <c r="Q56" s="140" t="s">
        <v>357</v>
      </c>
    </row>
    <row r="57" spans="2:17" s="20" customFormat="1" ht="18" customHeight="1">
      <c r="B57" s="97"/>
      <c r="C57" s="70" t="s">
        <v>428</v>
      </c>
      <c r="D57" s="75" t="s">
        <v>428</v>
      </c>
      <c r="E57" s="75" t="s">
        <v>428</v>
      </c>
      <c r="F57" s="70" t="s">
        <v>428</v>
      </c>
      <c r="G57" s="37"/>
      <c r="H57" s="37"/>
      <c r="I57" s="38" t="s">
        <v>13</v>
      </c>
      <c r="J57" s="78"/>
      <c r="K57" s="39" t="s">
        <v>81</v>
      </c>
      <c r="L57" s="10" t="s">
        <v>78</v>
      </c>
      <c r="M57" s="10">
        <v>2</v>
      </c>
      <c r="N57" s="41" t="s">
        <v>79</v>
      </c>
      <c r="O57" s="42">
        <v>498</v>
      </c>
      <c r="P57" s="141" t="s">
        <v>425</v>
      </c>
      <c r="Q57" s="140" t="s">
        <v>334</v>
      </c>
    </row>
    <row r="58" spans="2:17" s="20" customFormat="1" ht="18" customHeight="1">
      <c r="B58" s="97"/>
      <c r="C58" s="70" t="s">
        <v>428</v>
      </c>
      <c r="D58" s="75" t="s">
        <v>428</v>
      </c>
      <c r="E58" s="75" t="s">
        <v>428</v>
      </c>
      <c r="F58" s="70" t="s">
        <v>428</v>
      </c>
      <c r="G58" s="37"/>
      <c r="H58" s="37"/>
      <c r="I58" s="38" t="s">
        <v>13</v>
      </c>
      <c r="J58" s="78"/>
      <c r="K58" s="39" t="s">
        <v>96</v>
      </c>
      <c r="L58" s="40" t="s">
        <v>82</v>
      </c>
      <c r="M58" s="10">
        <v>2</v>
      </c>
      <c r="N58" s="41" t="s">
        <v>79</v>
      </c>
      <c r="O58" s="42">
        <v>500</v>
      </c>
      <c r="P58" s="141" t="s">
        <v>426</v>
      </c>
      <c r="Q58" s="140" t="s">
        <v>356</v>
      </c>
    </row>
    <row r="59" spans="2:17" s="20" customFormat="1" ht="18" customHeight="1">
      <c r="B59" s="97"/>
      <c r="C59" s="10" t="s">
        <v>428</v>
      </c>
      <c r="D59" s="10" t="s">
        <v>428</v>
      </c>
      <c r="E59" s="10" t="s">
        <v>428</v>
      </c>
      <c r="F59" s="70" t="s">
        <v>428</v>
      </c>
      <c r="G59" s="37"/>
      <c r="H59" s="37"/>
      <c r="I59" s="38" t="s">
        <v>13</v>
      </c>
      <c r="J59" s="78"/>
      <c r="K59" s="39" t="s">
        <v>100</v>
      </c>
      <c r="L59" s="40" t="s">
        <v>82</v>
      </c>
      <c r="M59" s="10">
        <v>2</v>
      </c>
      <c r="N59" s="41" t="s">
        <v>79</v>
      </c>
      <c r="O59" s="42">
        <v>510</v>
      </c>
      <c r="P59" s="141" t="s">
        <v>426</v>
      </c>
      <c r="Q59" s="140" t="s">
        <v>358</v>
      </c>
    </row>
    <row r="60" spans="2:17" s="20" customFormat="1" ht="18" customHeight="1">
      <c r="B60" s="97"/>
      <c r="C60" s="10" t="s">
        <v>428</v>
      </c>
      <c r="D60" s="10" t="s">
        <v>428</v>
      </c>
      <c r="E60" s="10" t="s">
        <v>428</v>
      </c>
      <c r="F60" s="70" t="s">
        <v>22</v>
      </c>
      <c r="G60" s="37"/>
      <c r="H60" s="37"/>
      <c r="I60" s="38" t="s">
        <v>13</v>
      </c>
      <c r="J60" s="78"/>
      <c r="K60" s="39" t="s">
        <v>402</v>
      </c>
      <c r="L60" s="40" t="s">
        <v>82</v>
      </c>
      <c r="M60" s="10">
        <v>2</v>
      </c>
      <c r="N60" s="41" t="s">
        <v>79</v>
      </c>
      <c r="O60" s="42" t="s">
        <v>403</v>
      </c>
      <c r="P60" s="121" t="s">
        <v>426</v>
      </c>
      <c r="Q60" s="77" t="s">
        <v>441</v>
      </c>
    </row>
    <row r="61" spans="2:17" s="20" customFormat="1" ht="18" customHeight="1">
      <c r="B61" s="97"/>
      <c r="C61" s="70" t="s">
        <v>428</v>
      </c>
      <c r="D61" s="75" t="s">
        <v>428</v>
      </c>
      <c r="E61" s="75" t="s">
        <v>428</v>
      </c>
      <c r="F61" s="70" t="s">
        <v>428</v>
      </c>
      <c r="G61" s="37"/>
      <c r="H61" s="37"/>
      <c r="I61" s="38" t="s">
        <v>13</v>
      </c>
      <c r="J61" s="78"/>
      <c r="K61" s="39" t="s">
        <v>94</v>
      </c>
      <c r="L61" s="10" t="s">
        <v>82</v>
      </c>
      <c r="M61" s="10">
        <v>2</v>
      </c>
      <c r="N61" s="41" t="s">
        <v>79</v>
      </c>
      <c r="O61" s="42">
        <v>496</v>
      </c>
      <c r="P61" s="141" t="s">
        <v>426</v>
      </c>
      <c r="Q61" s="140" t="s">
        <v>356</v>
      </c>
    </row>
    <row r="62" spans="2:17" s="20" customFormat="1" ht="18" customHeight="1">
      <c r="B62" s="97"/>
      <c r="C62" s="10" t="s">
        <v>428</v>
      </c>
      <c r="D62" s="10" t="s">
        <v>428</v>
      </c>
      <c r="E62" s="10" t="s">
        <v>428</v>
      </c>
      <c r="F62" s="70" t="s">
        <v>428</v>
      </c>
      <c r="G62" s="37"/>
      <c r="H62" s="37"/>
      <c r="I62" s="38" t="s">
        <v>13</v>
      </c>
      <c r="J62" s="78"/>
      <c r="K62" s="39" t="s">
        <v>95</v>
      </c>
      <c r="L62" s="40" t="s">
        <v>78</v>
      </c>
      <c r="M62" s="10">
        <v>2</v>
      </c>
      <c r="N62" s="41" t="s">
        <v>80</v>
      </c>
      <c r="O62" s="42">
        <v>497</v>
      </c>
      <c r="P62" s="141" t="s">
        <v>425</v>
      </c>
      <c r="Q62" s="140" t="s">
        <v>334</v>
      </c>
    </row>
    <row r="63" spans="2:17" s="20" customFormat="1" ht="18" customHeight="1">
      <c r="B63" s="97"/>
      <c r="C63" s="10" t="s">
        <v>428</v>
      </c>
      <c r="D63" s="10" t="s">
        <v>428</v>
      </c>
      <c r="E63" s="10" t="s">
        <v>428</v>
      </c>
      <c r="F63" s="70" t="s">
        <v>428</v>
      </c>
      <c r="G63" s="37"/>
      <c r="H63" s="37"/>
      <c r="I63" s="38" t="s">
        <v>13</v>
      </c>
      <c r="J63" s="78"/>
      <c r="K63" s="39" t="s">
        <v>506</v>
      </c>
      <c r="L63" s="40" t="s">
        <v>82</v>
      </c>
      <c r="M63" s="10">
        <v>2</v>
      </c>
      <c r="N63" s="41" t="s">
        <v>80</v>
      </c>
      <c r="O63" s="42">
        <v>502</v>
      </c>
      <c r="P63" s="141" t="s">
        <v>426</v>
      </c>
      <c r="Q63" s="140" t="s">
        <v>356</v>
      </c>
    </row>
    <row r="64" spans="2:17" s="20" customFormat="1" ht="18" customHeight="1">
      <c r="B64" s="97"/>
      <c r="C64" s="10" t="s">
        <v>428</v>
      </c>
      <c r="D64" s="10" t="s">
        <v>428</v>
      </c>
      <c r="E64" s="10" t="s">
        <v>428</v>
      </c>
      <c r="F64" s="70" t="s">
        <v>428</v>
      </c>
      <c r="G64" s="37"/>
      <c r="H64" s="37"/>
      <c r="I64" s="38" t="s">
        <v>13</v>
      </c>
      <c r="J64" s="78"/>
      <c r="K64" s="39" t="s">
        <v>83</v>
      </c>
      <c r="L64" s="40" t="s">
        <v>82</v>
      </c>
      <c r="M64" s="10">
        <v>2</v>
      </c>
      <c r="N64" s="41" t="s">
        <v>80</v>
      </c>
      <c r="O64" s="42">
        <v>503</v>
      </c>
      <c r="P64" s="141" t="s">
        <v>426</v>
      </c>
      <c r="Q64" s="140" t="s">
        <v>356</v>
      </c>
    </row>
    <row r="65" spans="2:17" s="20" customFormat="1" ht="18" customHeight="1">
      <c r="B65" s="97"/>
      <c r="C65" s="10" t="s">
        <v>428</v>
      </c>
      <c r="D65" s="10" t="s">
        <v>428</v>
      </c>
      <c r="E65" s="10" t="s">
        <v>428</v>
      </c>
      <c r="F65" s="70" t="s">
        <v>428</v>
      </c>
      <c r="G65" s="37"/>
      <c r="H65" s="37"/>
      <c r="I65" s="38" t="s">
        <v>13</v>
      </c>
      <c r="J65" s="78"/>
      <c r="K65" s="39" t="s">
        <v>97</v>
      </c>
      <c r="L65" s="40" t="s">
        <v>82</v>
      </c>
      <c r="M65" s="10">
        <v>2</v>
      </c>
      <c r="N65" s="41" t="s">
        <v>80</v>
      </c>
      <c r="O65" s="42">
        <v>504</v>
      </c>
      <c r="P65" s="141" t="s">
        <v>426</v>
      </c>
      <c r="Q65" s="140" t="s">
        <v>356</v>
      </c>
    </row>
    <row r="66" spans="2:17" s="20" customFormat="1" ht="18" customHeight="1">
      <c r="B66" s="97"/>
      <c r="C66" s="10" t="s">
        <v>428</v>
      </c>
      <c r="D66" s="10" t="s">
        <v>428</v>
      </c>
      <c r="E66" s="10" t="s">
        <v>428</v>
      </c>
      <c r="F66" s="70" t="s">
        <v>428</v>
      </c>
      <c r="G66" s="37"/>
      <c r="H66" s="37"/>
      <c r="I66" s="38" t="s">
        <v>13</v>
      </c>
      <c r="J66" s="78"/>
      <c r="K66" s="39" t="s">
        <v>507</v>
      </c>
      <c r="L66" s="40" t="s">
        <v>82</v>
      </c>
      <c r="M66" s="10">
        <v>2</v>
      </c>
      <c r="N66" s="41" t="s">
        <v>80</v>
      </c>
      <c r="O66" s="42">
        <v>505</v>
      </c>
      <c r="P66" s="141" t="s">
        <v>426</v>
      </c>
      <c r="Q66" s="140" t="s">
        <v>356</v>
      </c>
    </row>
    <row r="67" spans="2:17" s="20" customFormat="1" ht="18" customHeight="1">
      <c r="B67" s="97"/>
      <c r="C67" s="10" t="s">
        <v>428</v>
      </c>
      <c r="D67" s="10" t="s">
        <v>428</v>
      </c>
      <c r="E67" s="10" t="s">
        <v>428</v>
      </c>
      <c r="F67" s="70" t="s">
        <v>428</v>
      </c>
      <c r="G67" s="37"/>
      <c r="H67" s="37"/>
      <c r="I67" s="38" t="s">
        <v>13</v>
      </c>
      <c r="J67" s="78"/>
      <c r="K67" s="39" t="s">
        <v>98</v>
      </c>
      <c r="L67" s="40" t="s">
        <v>82</v>
      </c>
      <c r="M67" s="10">
        <v>2</v>
      </c>
      <c r="N67" s="41" t="s">
        <v>80</v>
      </c>
      <c r="O67" s="42">
        <v>506</v>
      </c>
      <c r="P67" s="141" t="s">
        <v>426</v>
      </c>
      <c r="Q67" s="140" t="s">
        <v>357</v>
      </c>
    </row>
    <row r="68" spans="2:17" s="20" customFormat="1" ht="18" customHeight="1">
      <c r="B68" s="97"/>
      <c r="C68" s="10" t="s">
        <v>428</v>
      </c>
      <c r="D68" s="10" t="s">
        <v>428</v>
      </c>
      <c r="E68" s="10" t="s">
        <v>428</v>
      </c>
      <c r="F68" s="70" t="s">
        <v>428</v>
      </c>
      <c r="G68" s="37"/>
      <c r="H68" s="37"/>
      <c r="I68" s="38" t="s">
        <v>13</v>
      </c>
      <c r="J68" s="78"/>
      <c r="K68" s="39" t="s">
        <v>508</v>
      </c>
      <c r="L68" s="40" t="s">
        <v>82</v>
      </c>
      <c r="M68" s="10">
        <v>2</v>
      </c>
      <c r="N68" s="41" t="s">
        <v>80</v>
      </c>
      <c r="O68" s="42">
        <v>508</v>
      </c>
      <c r="P68" s="141" t="s">
        <v>426</v>
      </c>
      <c r="Q68" s="140" t="s">
        <v>356</v>
      </c>
    </row>
    <row r="69" spans="2:17" s="20" customFormat="1" ht="18" customHeight="1">
      <c r="B69" s="97"/>
      <c r="C69" s="10" t="s">
        <v>428</v>
      </c>
      <c r="D69" s="10" t="s">
        <v>428</v>
      </c>
      <c r="E69" s="10" t="s">
        <v>428</v>
      </c>
      <c r="F69" s="70" t="s">
        <v>428</v>
      </c>
      <c r="G69" s="37"/>
      <c r="H69" s="37"/>
      <c r="I69" s="38" t="s">
        <v>13</v>
      </c>
      <c r="J69" s="78"/>
      <c r="K69" s="39" t="s">
        <v>437</v>
      </c>
      <c r="L69" s="40" t="s">
        <v>82</v>
      </c>
      <c r="M69" s="10">
        <v>2</v>
      </c>
      <c r="N69" s="41" t="s">
        <v>80</v>
      </c>
      <c r="O69" s="42" t="s">
        <v>438</v>
      </c>
      <c r="P69" s="141" t="s">
        <v>426</v>
      </c>
      <c r="Q69" s="140" t="s">
        <v>517</v>
      </c>
    </row>
    <row r="70" spans="2:17" s="20" customFormat="1" ht="18" customHeight="1">
      <c r="B70" s="97"/>
      <c r="C70" s="10" t="s">
        <v>428</v>
      </c>
      <c r="D70" s="10" t="s">
        <v>428</v>
      </c>
      <c r="E70" s="10" t="s">
        <v>428</v>
      </c>
      <c r="F70" s="70" t="s">
        <v>428</v>
      </c>
      <c r="G70" s="37"/>
      <c r="H70" s="37"/>
      <c r="I70" s="38" t="s">
        <v>13</v>
      </c>
      <c r="J70" s="78"/>
      <c r="K70" s="39" t="s">
        <v>84</v>
      </c>
      <c r="L70" s="40" t="s">
        <v>82</v>
      </c>
      <c r="M70" s="10">
        <v>2</v>
      </c>
      <c r="N70" s="41" t="s">
        <v>80</v>
      </c>
      <c r="O70" s="42">
        <v>514</v>
      </c>
      <c r="P70" s="141" t="s">
        <v>426</v>
      </c>
      <c r="Q70" s="140" t="s">
        <v>357</v>
      </c>
    </row>
    <row r="71" spans="2:17" s="20" customFormat="1" ht="18" customHeight="1">
      <c r="B71" s="97"/>
      <c r="C71" s="70" t="s">
        <v>428</v>
      </c>
      <c r="D71" s="70" t="s">
        <v>428</v>
      </c>
      <c r="E71" s="70" t="s">
        <v>428</v>
      </c>
      <c r="F71" s="70" t="s">
        <v>22</v>
      </c>
      <c r="G71" s="70"/>
      <c r="H71" s="37"/>
      <c r="I71" s="38" t="s">
        <v>13</v>
      </c>
      <c r="J71" s="78"/>
      <c r="K71" s="39" t="s">
        <v>404</v>
      </c>
      <c r="L71" s="40" t="s">
        <v>82</v>
      </c>
      <c r="M71" s="10">
        <v>2</v>
      </c>
      <c r="N71" s="41" t="s">
        <v>80</v>
      </c>
      <c r="O71" s="42" t="s">
        <v>405</v>
      </c>
      <c r="P71" s="141" t="s">
        <v>426</v>
      </c>
      <c r="Q71" s="140" t="s">
        <v>356</v>
      </c>
    </row>
    <row r="72" spans="2:17" s="20" customFormat="1" ht="18" customHeight="1">
      <c r="B72" s="97"/>
      <c r="C72" s="70" t="s">
        <v>22</v>
      </c>
      <c r="D72" s="70" t="s">
        <v>22</v>
      </c>
      <c r="E72" s="70" t="s">
        <v>22</v>
      </c>
      <c r="F72" s="70" t="s">
        <v>22</v>
      </c>
      <c r="G72" s="70"/>
      <c r="H72" s="37"/>
      <c r="I72" s="38" t="s">
        <v>273</v>
      </c>
      <c r="J72" s="78"/>
      <c r="K72" s="39" t="s">
        <v>539</v>
      </c>
      <c r="L72" s="40" t="s">
        <v>40</v>
      </c>
      <c r="M72" s="10">
        <v>2</v>
      </c>
      <c r="N72" s="41" t="s">
        <v>540</v>
      </c>
      <c r="O72" s="42" t="s">
        <v>541</v>
      </c>
      <c r="P72" s="141" t="s">
        <v>426</v>
      </c>
      <c r="Q72" s="140" t="s">
        <v>358</v>
      </c>
    </row>
    <row r="73" spans="2:17" s="19" customFormat="1" ht="18" customHeight="1" thickBot="1">
      <c r="B73" s="104" t="s">
        <v>14</v>
      </c>
      <c r="C73" s="57">
        <f>_xlfn.SUMIFS(M14:M72,C14:C72,"○")</f>
        <v>42</v>
      </c>
      <c r="D73" s="57">
        <f>_xlfn.SUMIFS(M14:M72,D14:D72,"○")</f>
        <v>42</v>
      </c>
      <c r="E73" s="57">
        <f>_xlfn.SUMIFS(M14:M72,E14:E72,"○")</f>
        <v>42</v>
      </c>
      <c r="F73" s="57">
        <f>_xlfn.SUMIFS(M14:M72,F14:F72,"○")</f>
        <v>120</v>
      </c>
      <c r="G73" s="57">
        <f>_xlfn.SUMIFS(M14:M72,G14:G72,"○")</f>
        <v>2</v>
      </c>
      <c r="H73" s="57">
        <f>_xlfn.SUMIFS(M14:M72,H14:H72,"○")</f>
        <v>0</v>
      </c>
      <c r="I73" s="105"/>
      <c r="J73" s="92"/>
      <c r="K73" s="56"/>
      <c r="L73" s="57"/>
      <c r="M73" s="57"/>
      <c r="N73" s="58"/>
      <c r="O73" s="59"/>
      <c r="P73" s="60"/>
      <c r="Q73" s="61"/>
    </row>
    <row r="74" spans="2:17" s="20" customFormat="1" ht="18" customHeight="1" thickTop="1">
      <c r="B74" s="106" t="s">
        <v>15</v>
      </c>
      <c r="C74" s="64"/>
      <c r="D74" s="64"/>
      <c r="E74" s="64"/>
      <c r="F74" s="64" t="s">
        <v>22</v>
      </c>
      <c r="G74" s="64" t="s">
        <v>22</v>
      </c>
      <c r="H74" s="107"/>
      <c r="I74" s="108" t="s">
        <v>73</v>
      </c>
      <c r="J74" s="109"/>
      <c r="K74" s="131" t="s">
        <v>102</v>
      </c>
      <c r="L74" s="150" t="s">
        <v>64</v>
      </c>
      <c r="M74" s="132">
        <v>1</v>
      </c>
      <c r="N74" s="133" t="s">
        <v>68</v>
      </c>
      <c r="O74" s="66">
        <v>265</v>
      </c>
      <c r="P74" s="134" t="s">
        <v>396</v>
      </c>
      <c r="Q74" s="151" t="s">
        <v>145</v>
      </c>
    </row>
    <row r="75" spans="2:17" s="20" customFormat="1" ht="18" customHeight="1">
      <c r="B75" s="96"/>
      <c r="C75" s="70"/>
      <c r="D75" s="70"/>
      <c r="E75" s="70"/>
      <c r="F75" s="70" t="s">
        <v>22</v>
      </c>
      <c r="G75" s="70" t="s">
        <v>22</v>
      </c>
      <c r="H75" s="79"/>
      <c r="I75" s="103" t="s">
        <v>73</v>
      </c>
      <c r="J75" s="75"/>
      <c r="K75" s="135" t="s">
        <v>131</v>
      </c>
      <c r="L75" s="130" t="s">
        <v>58</v>
      </c>
      <c r="M75" s="130">
        <v>1</v>
      </c>
      <c r="N75" s="136" t="s">
        <v>69</v>
      </c>
      <c r="O75" s="52">
        <v>273</v>
      </c>
      <c r="P75" s="137" t="s">
        <v>396</v>
      </c>
      <c r="Q75" s="138" t="s">
        <v>90</v>
      </c>
    </row>
    <row r="76" spans="2:17" s="20" customFormat="1" ht="18" customHeight="1">
      <c r="B76" s="96"/>
      <c r="C76" s="70"/>
      <c r="D76" s="70"/>
      <c r="E76" s="70"/>
      <c r="F76" s="70" t="s">
        <v>22</v>
      </c>
      <c r="G76" s="70" t="s">
        <v>22</v>
      </c>
      <c r="H76" s="79"/>
      <c r="I76" s="103" t="s">
        <v>73</v>
      </c>
      <c r="J76" s="75"/>
      <c r="K76" s="135" t="s">
        <v>103</v>
      </c>
      <c r="L76" s="129" t="s">
        <v>64</v>
      </c>
      <c r="M76" s="130">
        <v>2</v>
      </c>
      <c r="N76" s="136" t="s">
        <v>69</v>
      </c>
      <c r="O76" s="52">
        <v>274</v>
      </c>
      <c r="P76" s="137" t="s">
        <v>396</v>
      </c>
      <c r="Q76" s="138" t="s">
        <v>146</v>
      </c>
    </row>
    <row r="77" spans="2:17" s="20" customFormat="1" ht="18" customHeight="1">
      <c r="B77" s="96"/>
      <c r="C77" s="70"/>
      <c r="D77" s="70"/>
      <c r="E77" s="70"/>
      <c r="F77" s="70" t="s">
        <v>22</v>
      </c>
      <c r="G77" s="70" t="s">
        <v>22</v>
      </c>
      <c r="H77" s="79"/>
      <c r="I77" s="103" t="s">
        <v>73</v>
      </c>
      <c r="J77" s="75"/>
      <c r="K77" s="135" t="s">
        <v>133</v>
      </c>
      <c r="L77" s="130" t="s">
        <v>64</v>
      </c>
      <c r="M77" s="130">
        <v>1</v>
      </c>
      <c r="N77" s="136" t="s">
        <v>69</v>
      </c>
      <c r="O77" s="52">
        <v>276</v>
      </c>
      <c r="P77" s="137" t="s">
        <v>396</v>
      </c>
      <c r="Q77" s="138" t="s">
        <v>18</v>
      </c>
    </row>
    <row r="78" spans="2:17" s="20" customFormat="1" ht="18" customHeight="1">
      <c r="B78" s="96"/>
      <c r="C78" s="70"/>
      <c r="D78" s="70"/>
      <c r="E78" s="70"/>
      <c r="F78" s="70" t="s">
        <v>22</v>
      </c>
      <c r="G78" s="70" t="s">
        <v>22</v>
      </c>
      <c r="H78" s="79"/>
      <c r="I78" s="103" t="s">
        <v>73</v>
      </c>
      <c r="J78" s="75"/>
      <c r="K78" s="135" t="s">
        <v>132</v>
      </c>
      <c r="L78" s="129" t="s">
        <v>64</v>
      </c>
      <c r="M78" s="130">
        <v>1</v>
      </c>
      <c r="N78" s="136" t="s">
        <v>56</v>
      </c>
      <c r="O78" s="52">
        <v>290</v>
      </c>
      <c r="P78" s="137" t="s">
        <v>396</v>
      </c>
      <c r="Q78" s="138" t="s">
        <v>18</v>
      </c>
    </row>
    <row r="79" spans="2:17" s="20" customFormat="1" ht="18" customHeight="1">
      <c r="B79" s="96"/>
      <c r="C79" s="70"/>
      <c r="D79" s="70"/>
      <c r="E79" s="70"/>
      <c r="F79" s="70" t="s">
        <v>22</v>
      </c>
      <c r="G79" s="70" t="s">
        <v>22</v>
      </c>
      <c r="H79" s="79"/>
      <c r="I79" s="103" t="s">
        <v>73</v>
      </c>
      <c r="J79" s="75"/>
      <c r="K79" s="69" t="s">
        <v>135</v>
      </c>
      <c r="L79" s="70" t="s">
        <v>64</v>
      </c>
      <c r="M79" s="70">
        <v>1</v>
      </c>
      <c r="N79" s="47" t="s">
        <v>56</v>
      </c>
      <c r="O79" s="52">
        <v>296</v>
      </c>
      <c r="P79" s="137" t="s">
        <v>396</v>
      </c>
      <c r="Q79" s="138" t="s">
        <v>74</v>
      </c>
    </row>
    <row r="80" spans="2:17" s="20" customFormat="1" ht="18" customHeight="1">
      <c r="B80" s="96"/>
      <c r="C80" s="10"/>
      <c r="D80" s="10"/>
      <c r="E80" s="10"/>
      <c r="F80" s="10" t="s">
        <v>424</v>
      </c>
      <c r="G80" s="10" t="s">
        <v>424</v>
      </c>
      <c r="H80" s="37"/>
      <c r="I80" s="38" t="s">
        <v>75</v>
      </c>
      <c r="J80" s="78"/>
      <c r="K80" s="45" t="s">
        <v>429</v>
      </c>
      <c r="L80" s="10" t="s">
        <v>82</v>
      </c>
      <c r="M80" s="10">
        <v>3</v>
      </c>
      <c r="N80" s="41" t="s">
        <v>56</v>
      </c>
      <c r="O80" s="52" t="s">
        <v>430</v>
      </c>
      <c r="P80" s="137" t="s">
        <v>396</v>
      </c>
      <c r="Q80" s="138" t="s">
        <v>146</v>
      </c>
    </row>
    <row r="81" spans="2:17" s="20" customFormat="1" ht="18" customHeight="1">
      <c r="B81" s="96"/>
      <c r="C81" s="10"/>
      <c r="D81" s="10"/>
      <c r="E81" s="10"/>
      <c r="F81" s="10" t="s">
        <v>424</v>
      </c>
      <c r="G81" s="10" t="s">
        <v>424</v>
      </c>
      <c r="H81" s="37"/>
      <c r="I81" s="38" t="s">
        <v>75</v>
      </c>
      <c r="J81" s="78"/>
      <c r="K81" s="45" t="s">
        <v>431</v>
      </c>
      <c r="L81" s="10" t="s">
        <v>82</v>
      </c>
      <c r="M81" s="10">
        <v>1</v>
      </c>
      <c r="N81" s="41" t="s">
        <v>56</v>
      </c>
      <c r="O81" s="52" t="s">
        <v>432</v>
      </c>
      <c r="P81" s="137" t="s">
        <v>396</v>
      </c>
      <c r="Q81" s="138" t="s">
        <v>146</v>
      </c>
    </row>
    <row r="82" spans="2:17" s="20" customFormat="1" ht="18" customHeight="1">
      <c r="B82" s="96"/>
      <c r="C82" s="10"/>
      <c r="D82" s="10"/>
      <c r="E82" s="10"/>
      <c r="F82" s="37" t="s">
        <v>424</v>
      </c>
      <c r="G82" s="37" t="s">
        <v>424</v>
      </c>
      <c r="H82" s="37"/>
      <c r="I82" s="38" t="s">
        <v>60</v>
      </c>
      <c r="J82" s="78"/>
      <c r="K82" s="45" t="s">
        <v>468</v>
      </c>
      <c r="L82" s="10" t="s">
        <v>78</v>
      </c>
      <c r="M82" s="10">
        <v>1</v>
      </c>
      <c r="N82" s="41" t="s">
        <v>55</v>
      </c>
      <c r="O82" s="52" t="s">
        <v>469</v>
      </c>
      <c r="P82" s="87" t="s">
        <v>396</v>
      </c>
      <c r="Q82" s="77" t="s">
        <v>146</v>
      </c>
    </row>
    <row r="83" spans="2:17" s="20" customFormat="1" ht="18" customHeight="1">
      <c r="B83" s="96"/>
      <c r="C83" s="70"/>
      <c r="D83" s="70"/>
      <c r="E83" s="70"/>
      <c r="F83" s="70" t="s">
        <v>22</v>
      </c>
      <c r="G83" s="70" t="s">
        <v>22</v>
      </c>
      <c r="H83" s="79"/>
      <c r="I83" s="103" t="s">
        <v>73</v>
      </c>
      <c r="J83" s="75"/>
      <c r="K83" s="69" t="s">
        <v>134</v>
      </c>
      <c r="L83" s="70" t="s">
        <v>64</v>
      </c>
      <c r="M83" s="70">
        <v>1</v>
      </c>
      <c r="N83" s="47" t="s">
        <v>57</v>
      </c>
      <c r="O83" s="52">
        <v>316</v>
      </c>
      <c r="P83" s="137" t="s">
        <v>396</v>
      </c>
      <c r="Q83" s="138" t="s">
        <v>18</v>
      </c>
    </row>
    <row r="84" spans="2:17" s="20" customFormat="1" ht="18" customHeight="1">
      <c r="B84" s="96"/>
      <c r="C84" s="70"/>
      <c r="D84" s="70"/>
      <c r="E84" s="70"/>
      <c r="F84" s="70" t="s">
        <v>22</v>
      </c>
      <c r="G84" s="70" t="s">
        <v>22</v>
      </c>
      <c r="H84" s="79"/>
      <c r="I84" s="103" t="s">
        <v>73</v>
      </c>
      <c r="J84" s="75"/>
      <c r="K84" s="73" t="s">
        <v>105</v>
      </c>
      <c r="L84" s="74" t="s">
        <v>64</v>
      </c>
      <c r="M84" s="70">
        <v>1</v>
      </c>
      <c r="N84" s="47" t="s">
        <v>57</v>
      </c>
      <c r="O84" s="52">
        <v>318</v>
      </c>
      <c r="P84" s="137" t="s">
        <v>396</v>
      </c>
      <c r="Q84" s="138" t="s">
        <v>18</v>
      </c>
    </row>
    <row r="85" spans="2:17" s="20" customFormat="1" ht="18" customHeight="1">
      <c r="B85" s="96"/>
      <c r="C85" s="70"/>
      <c r="D85" s="70"/>
      <c r="E85" s="70"/>
      <c r="F85" s="70" t="s">
        <v>22</v>
      </c>
      <c r="G85" s="70" t="s">
        <v>22</v>
      </c>
      <c r="H85" s="79" t="s">
        <v>424</v>
      </c>
      <c r="I85" s="103" t="s">
        <v>73</v>
      </c>
      <c r="J85" s="75"/>
      <c r="K85" s="69" t="s">
        <v>138</v>
      </c>
      <c r="L85" s="70" t="s">
        <v>64</v>
      </c>
      <c r="M85" s="70">
        <v>2</v>
      </c>
      <c r="N85" s="47" t="s">
        <v>57</v>
      </c>
      <c r="O85" s="52">
        <v>324</v>
      </c>
      <c r="P85" s="137" t="s">
        <v>396</v>
      </c>
      <c r="Q85" s="138" t="s">
        <v>74</v>
      </c>
    </row>
    <row r="86" spans="2:17" s="20" customFormat="1" ht="18" customHeight="1">
      <c r="B86" s="96"/>
      <c r="C86" s="70"/>
      <c r="D86" s="70"/>
      <c r="E86" s="70"/>
      <c r="F86" s="70" t="s">
        <v>22</v>
      </c>
      <c r="G86" s="70" t="s">
        <v>22</v>
      </c>
      <c r="H86" s="79"/>
      <c r="I86" s="103" t="s">
        <v>73</v>
      </c>
      <c r="J86" s="75"/>
      <c r="K86" s="69" t="s">
        <v>139</v>
      </c>
      <c r="L86" s="70" t="s">
        <v>64</v>
      </c>
      <c r="M86" s="70">
        <v>1</v>
      </c>
      <c r="N86" s="47" t="s">
        <v>57</v>
      </c>
      <c r="O86" s="52">
        <v>325</v>
      </c>
      <c r="P86" s="137" t="s">
        <v>396</v>
      </c>
      <c r="Q86" s="138" t="s">
        <v>74</v>
      </c>
    </row>
    <row r="87" spans="2:17" s="20" customFormat="1" ht="18" customHeight="1">
      <c r="B87" s="96"/>
      <c r="C87" s="70" t="s">
        <v>22</v>
      </c>
      <c r="D87" s="70" t="s">
        <v>22</v>
      </c>
      <c r="E87" s="70"/>
      <c r="F87" s="10" t="s">
        <v>22</v>
      </c>
      <c r="G87" s="10" t="s">
        <v>22</v>
      </c>
      <c r="H87" s="79"/>
      <c r="I87" s="38" t="s">
        <v>89</v>
      </c>
      <c r="J87" s="75"/>
      <c r="K87" s="69" t="s">
        <v>24</v>
      </c>
      <c r="L87" s="70" t="s">
        <v>78</v>
      </c>
      <c r="M87" s="70">
        <v>2</v>
      </c>
      <c r="N87" s="41" t="s">
        <v>79</v>
      </c>
      <c r="O87" s="52">
        <v>459</v>
      </c>
      <c r="P87" s="137" t="s">
        <v>396</v>
      </c>
      <c r="Q87" s="138" t="s">
        <v>90</v>
      </c>
    </row>
    <row r="88" spans="2:17" s="20" customFormat="1" ht="18" customHeight="1">
      <c r="B88" s="96"/>
      <c r="C88" s="70" t="s">
        <v>22</v>
      </c>
      <c r="D88" s="70" t="s">
        <v>22</v>
      </c>
      <c r="E88" s="70"/>
      <c r="F88" s="78" t="s">
        <v>22</v>
      </c>
      <c r="G88" s="78" t="s">
        <v>22</v>
      </c>
      <c r="H88" s="102"/>
      <c r="I88" s="38" t="s">
        <v>25</v>
      </c>
      <c r="J88" s="75"/>
      <c r="K88" s="72" t="s">
        <v>26</v>
      </c>
      <c r="L88" s="75" t="s">
        <v>78</v>
      </c>
      <c r="M88" s="75">
        <v>2</v>
      </c>
      <c r="N88" s="101" t="s">
        <v>79</v>
      </c>
      <c r="O88" s="52">
        <v>460</v>
      </c>
      <c r="P88" s="137" t="s">
        <v>396</v>
      </c>
      <c r="Q88" s="138" t="s">
        <v>90</v>
      </c>
    </row>
    <row r="89" spans="2:17" s="20" customFormat="1" ht="18" customHeight="1">
      <c r="B89" s="96"/>
      <c r="C89" s="70" t="s">
        <v>22</v>
      </c>
      <c r="D89" s="70" t="s">
        <v>22</v>
      </c>
      <c r="E89" s="70"/>
      <c r="F89" s="10" t="s">
        <v>22</v>
      </c>
      <c r="G89" s="10" t="s">
        <v>22</v>
      </c>
      <c r="H89" s="79" t="s">
        <v>424</v>
      </c>
      <c r="I89" s="38" t="s">
        <v>25</v>
      </c>
      <c r="J89" s="75"/>
      <c r="K89" s="69" t="s">
        <v>130</v>
      </c>
      <c r="L89" s="70" t="s">
        <v>78</v>
      </c>
      <c r="M89" s="70">
        <v>2</v>
      </c>
      <c r="N89" s="41" t="s">
        <v>79</v>
      </c>
      <c r="O89" s="52">
        <v>463</v>
      </c>
      <c r="P89" s="137" t="s">
        <v>396</v>
      </c>
      <c r="Q89" s="138" t="s">
        <v>90</v>
      </c>
    </row>
    <row r="90" spans="2:17" s="20" customFormat="1" ht="18" customHeight="1">
      <c r="B90" s="96"/>
      <c r="C90" s="70" t="s">
        <v>22</v>
      </c>
      <c r="D90" s="70" t="s">
        <v>22</v>
      </c>
      <c r="E90" s="70"/>
      <c r="F90" s="10" t="s">
        <v>22</v>
      </c>
      <c r="G90" s="10" t="s">
        <v>22</v>
      </c>
      <c r="H90" s="79"/>
      <c r="I90" s="38" t="s">
        <v>25</v>
      </c>
      <c r="J90" s="78"/>
      <c r="K90" s="45" t="s">
        <v>28</v>
      </c>
      <c r="L90" s="10" t="s">
        <v>82</v>
      </c>
      <c r="M90" s="10">
        <v>2</v>
      </c>
      <c r="N90" s="41" t="s">
        <v>79</v>
      </c>
      <c r="O90" s="42">
        <v>465</v>
      </c>
      <c r="P90" s="137" t="s">
        <v>396</v>
      </c>
      <c r="Q90" s="138" t="s">
        <v>18</v>
      </c>
    </row>
    <row r="91" spans="2:17" s="20" customFormat="1" ht="18" customHeight="1">
      <c r="B91" s="96"/>
      <c r="C91" s="70" t="s">
        <v>22</v>
      </c>
      <c r="D91" s="70" t="s">
        <v>22</v>
      </c>
      <c r="E91" s="70"/>
      <c r="F91" s="10" t="s">
        <v>22</v>
      </c>
      <c r="G91" s="10" t="s">
        <v>22</v>
      </c>
      <c r="H91" s="37"/>
      <c r="I91" s="38" t="s">
        <v>25</v>
      </c>
      <c r="J91" s="78"/>
      <c r="K91" s="45" t="s">
        <v>29</v>
      </c>
      <c r="L91" s="10" t="s">
        <v>82</v>
      </c>
      <c r="M91" s="10">
        <v>2</v>
      </c>
      <c r="N91" s="41" t="s">
        <v>79</v>
      </c>
      <c r="O91" s="52">
        <v>466</v>
      </c>
      <c r="P91" s="137" t="s">
        <v>396</v>
      </c>
      <c r="Q91" s="138" t="s">
        <v>18</v>
      </c>
    </row>
    <row r="92" spans="2:17" s="20" customFormat="1" ht="18" customHeight="1">
      <c r="B92" s="96"/>
      <c r="C92" s="70" t="s">
        <v>22</v>
      </c>
      <c r="D92" s="70" t="s">
        <v>22</v>
      </c>
      <c r="E92" s="70"/>
      <c r="F92" s="10" t="s">
        <v>22</v>
      </c>
      <c r="G92" s="10" t="s">
        <v>22</v>
      </c>
      <c r="H92" s="79"/>
      <c r="I92" s="38" t="s">
        <v>87</v>
      </c>
      <c r="J92" s="75"/>
      <c r="K92" s="69" t="s">
        <v>88</v>
      </c>
      <c r="L92" s="70" t="s">
        <v>78</v>
      </c>
      <c r="M92" s="70">
        <v>2</v>
      </c>
      <c r="N92" s="41" t="s">
        <v>80</v>
      </c>
      <c r="O92" s="52">
        <v>449</v>
      </c>
      <c r="P92" s="137" t="s">
        <v>396</v>
      </c>
      <c r="Q92" s="138" t="s">
        <v>90</v>
      </c>
    </row>
    <row r="93" spans="2:17" s="20" customFormat="1" ht="18" customHeight="1">
      <c r="B93" s="96"/>
      <c r="C93" s="10" t="s">
        <v>22</v>
      </c>
      <c r="D93" s="10" t="s">
        <v>22</v>
      </c>
      <c r="E93" s="10"/>
      <c r="F93" s="70" t="s">
        <v>22</v>
      </c>
      <c r="G93" s="70" t="s">
        <v>22</v>
      </c>
      <c r="H93" s="37"/>
      <c r="I93" s="38" t="s">
        <v>87</v>
      </c>
      <c r="J93" s="78"/>
      <c r="K93" s="45" t="s">
        <v>23</v>
      </c>
      <c r="L93" s="10" t="s">
        <v>78</v>
      </c>
      <c r="M93" s="10">
        <v>2</v>
      </c>
      <c r="N93" s="41" t="s">
        <v>80</v>
      </c>
      <c r="O93" s="42">
        <v>455</v>
      </c>
      <c r="P93" s="137" t="s">
        <v>396</v>
      </c>
      <c r="Q93" s="138" t="s">
        <v>90</v>
      </c>
    </row>
    <row r="94" spans="1:17" s="19" customFormat="1" ht="18" customHeight="1">
      <c r="A94" s="20"/>
      <c r="B94" s="96"/>
      <c r="C94" s="70" t="s">
        <v>22</v>
      </c>
      <c r="D94" s="70" t="s">
        <v>22</v>
      </c>
      <c r="E94" s="70"/>
      <c r="F94" s="10" t="s">
        <v>22</v>
      </c>
      <c r="G94" s="10" t="s">
        <v>22</v>
      </c>
      <c r="H94" s="79"/>
      <c r="I94" s="38" t="s">
        <v>25</v>
      </c>
      <c r="J94" s="75"/>
      <c r="K94" s="69" t="s">
        <v>27</v>
      </c>
      <c r="L94" s="70" t="s">
        <v>78</v>
      </c>
      <c r="M94" s="70">
        <v>2</v>
      </c>
      <c r="N94" s="41" t="s">
        <v>80</v>
      </c>
      <c r="O94" s="52">
        <v>461</v>
      </c>
      <c r="P94" s="137" t="s">
        <v>396</v>
      </c>
      <c r="Q94" s="138" t="s">
        <v>90</v>
      </c>
    </row>
    <row r="95" spans="2:17" s="20" customFormat="1" ht="27" customHeight="1">
      <c r="B95" s="96"/>
      <c r="C95" s="70" t="s">
        <v>22</v>
      </c>
      <c r="D95" s="75" t="s">
        <v>22</v>
      </c>
      <c r="E95" s="75"/>
      <c r="F95" s="10" t="s">
        <v>22</v>
      </c>
      <c r="G95" s="10" t="s">
        <v>22</v>
      </c>
      <c r="H95" s="79"/>
      <c r="I95" s="38" t="s">
        <v>25</v>
      </c>
      <c r="J95" s="75"/>
      <c r="K95" s="69" t="s">
        <v>30</v>
      </c>
      <c r="L95" s="70" t="s">
        <v>82</v>
      </c>
      <c r="M95" s="70">
        <v>2</v>
      </c>
      <c r="N95" s="41" t="s">
        <v>80</v>
      </c>
      <c r="O95" s="52">
        <v>467</v>
      </c>
      <c r="P95" s="137" t="s">
        <v>396</v>
      </c>
      <c r="Q95" s="138" t="s">
        <v>18</v>
      </c>
    </row>
    <row r="96" spans="1:17" s="19" customFormat="1" ht="18" customHeight="1">
      <c r="A96" s="20"/>
      <c r="B96" s="96"/>
      <c r="C96" s="70" t="s">
        <v>22</v>
      </c>
      <c r="D96" s="70" t="s">
        <v>22</v>
      </c>
      <c r="E96" s="70"/>
      <c r="F96" s="10" t="s">
        <v>22</v>
      </c>
      <c r="G96" s="10" t="s">
        <v>22</v>
      </c>
      <c r="H96" s="79"/>
      <c r="I96" s="38" t="s">
        <v>25</v>
      </c>
      <c r="J96" s="75"/>
      <c r="K96" s="69" t="s">
        <v>31</v>
      </c>
      <c r="L96" s="70" t="s">
        <v>82</v>
      </c>
      <c r="M96" s="70">
        <v>2</v>
      </c>
      <c r="N96" s="41" t="s">
        <v>80</v>
      </c>
      <c r="O96" s="52">
        <v>468</v>
      </c>
      <c r="P96" s="137" t="s">
        <v>396</v>
      </c>
      <c r="Q96" s="138" t="s">
        <v>90</v>
      </c>
    </row>
    <row r="97" spans="1:17" s="20" customFormat="1" ht="18" customHeight="1" thickBot="1">
      <c r="A97" s="19"/>
      <c r="B97" s="104" t="s">
        <v>14</v>
      </c>
      <c r="C97" s="57">
        <f>_xlfn.SUMIFS(M74:M96,C74:C96,"○")</f>
        <v>20</v>
      </c>
      <c r="D97" s="57">
        <f>_xlfn.SUMIFS(M74:M96,D74:D96,"○")</f>
        <v>20</v>
      </c>
      <c r="E97" s="57">
        <f>_xlfn.SUMIFS(M74:M96,E74:E96,"○")</f>
        <v>0</v>
      </c>
      <c r="F97" s="57">
        <f>_xlfn.SUMIFS(M74:M96,F74:F96,"○")</f>
        <v>37</v>
      </c>
      <c r="G97" s="57">
        <f>_xlfn.SUMIFS(M74:M96,G74:G96,"○")</f>
        <v>37</v>
      </c>
      <c r="H97" s="57">
        <f>_xlfn.SUMIFS(M74:M96,H74:H96,"○")</f>
        <v>4</v>
      </c>
      <c r="I97" s="110"/>
      <c r="J97" s="111"/>
      <c r="K97" s="80"/>
      <c r="L97" s="81"/>
      <c r="M97" s="81"/>
      <c r="N97" s="82"/>
      <c r="O97" s="83"/>
      <c r="P97" s="84"/>
      <c r="Q97" s="85"/>
    </row>
    <row r="98" spans="2:17" s="20" customFormat="1" ht="30.75" customHeight="1" thickTop="1">
      <c r="B98" s="112" t="s">
        <v>16</v>
      </c>
      <c r="C98" s="64" t="s">
        <v>458</v>
      </c>
      <c r="D98" s="64"/>
      <c r="E98" s="64" t="s">
        <v>458</v>
      </c>
      <c r="F98" s="64" t="s">
        <v>456</v>
      </c>
      <c r="G98" s="107"/>
      <c r="H98" s="107"/>
      <c r="I98" s="108" t="s">
        <v>13</v>
      </c>
      <c r="J98" s="109"/>
      <c r="K98" s="86" t="s">
        <v>91</v>
      </c>
      <c r="L98" s="64" t="s">
        <v>78</v>
      </c>
      <c r="M98" s="64">
        <v>6</v>
      </c>
      <c r="N98" s="65" t="s">
        <v>80</v>
      </c>
      <c r="O98" s="66">
        <v>499</v>
      </c>
      <c r="P98" s="139" t="s">
        <v>518</v>
      </c>
      <c r="Q98" s="68" t="s">
        <v>238</v>
      </c>
    </row>
    <row r="99" spans="1:17" s="20" customFormat="1" ht="18" customHeight="1" thickBot="1">
      <c r="A99" s="19"/>
      <c r="B99" s="113" t="s">
        <v>14</v>
      </c>
      <c r="C99" s="81">
        <f>_xlfn.SUMIFS(M98,C98,"○")</f>
        <v>6</v>
      </c>
      <c r="D99" s="81">
        <f>_xlfn.SUMIFS(M98,D98,"○")</f>
        <v>0</v>
      </c>
      <c r="E99" s="81">
        <f>_xlfn.SUMIFS(M98,E98,"○")</f>
        <v>6</v>
      </c>
      <c r="F99" s="81">
        <f>_xlfn.SUMIFS(M98,F98,"○")</f>
        <v>6</v>
      </c>
      <c r="G99" s="81">
        <f>_xlfn.SUMIFS(M98,G98,"○")</f>
        <v>0</v>
      </c>
      <c r="H99" s="81">
        <f>_xlfn.SUMIFS(M98,H98,"○")</f>
        <v>0</v>
      </c>
      <c r="I99" s="110"/>
      <c r="J99" s="111"/>
      <c r="K99" s="80"/>
      <c r="L99" s="81"/>
      <c r="M99" s="81"/>
      <c r="N99" s="82"/>
      <c r="O99" s="83"/>
      <c r="P99" s="84"/>
      <c r="Q99" s="85"/>
    </row>
    <row r="100" spans="2:17" s="20" customFormat="1" ht="18" customHeight="1" thickTop="1">
      <c r="B100" s="106" t="s">
        <v>483</v>
      </c>
      <c r="C100" s="10"/>
      <c r="D100" s="10"/>
      <c r="E100" s="10"/>
      <c r="F100" s="10"/>
      <c r="G100" s="10" t="s">
        <v>424</v>
      </c>
      <c r="H100" s="37"/>
      <c r="I100" s="38" t="s">
        <v>75</v>
      </c>
      <c r="J100" s="78"/>
      <c r="K100" s="45" t="s">
        <v>45</v>
      </c>
      <c r="L100" s="10" t="s">
        <v>78</v>
      </c>
      <c r="M100" s="10">
        <v>2</v>
      </c>
      <c r="N100" s="41" t="s">
        <v>466</v>
      </c>
      <c r="O100" s="52">
        <v>143</v>
      </c>
      <c r="P100" s="137"/>
      <c r="Q100" s="138" t="s">
        <v>397</v>
      </c>
    </row>
    <row r="101" spans="2:17" s="20" customFormat="1" ht="18" customHeight="1">
      <c r="B101" s="96"/>
      <c r="C101" s="70"/>
      <c r="D101" s="70"/>
      <c r="E101" s="70"/>
      <c r="F101" s="70"/>
      <c r="G101" s="70" t="s">
        <v>424</v>
      </c>
      <c r="H101" s="79"/>
      <c r="I101" s="103" t="s">
        <v>60</v>
      </c>
      <c r="J101" s="75"/>
      <c r="K101" s="69" t="s">
        <v>467</v>
      </c>
      <c r="L101" s="70" t="s">
        <v>78</v>
      </c>
      <c r="M101" s="70">
        <v>1</v>
      </c>
      <c r="N101" s="47" t="s">
        <v>55</v>
      </c>
      <c r="O101" s="52" t="s">
        <v>438</v>
      </c>
      <c r="P101" s="71"/>
      <c r="Q101" s="72" t="s">
        <v>397</v>
      </c>
    </row>
    <row r="102" spans="2:17" s="20" customFormat="1" ht="18" customHeight="1">
      <c r="B102" s="96"/>
      <c r="C102" s="10"/>
      <c r="D102" s="10"/>
      <c r="E102" s="10"/>
      <c r="F102" s="10"/>
      <c r="G102" s="37" t="s">
        <v>424</v>
      </c>
      <c r="H102" s="37"/>
      <c r="I102" s="103" t="s">
        <v>60</v>
      </c>
      <c r="J102" s="75"/>
      <c r="K102" s="69" t="s">
        <v>46</v>
      </c>
      <c r="L102" s="70" t="s">
        <v>78</v>
      </c>
      <c r="M102" s="70">
        <v>1</v>
      </c>
      <c r="N102" s="41" t="s">
        <v>55</v>
      </c>
      <c r="O102" s="52">
        <v>128</v>
      </c>
      <c r="P102" s="137"/>
      <c r="Q102" s="138" t="s">
        <v>397</v>
      </c>
    </row>
    <row r="103" spans="2:17" s="20" customFormat="1" ht="18" customHeight="1">
      <c r="B103" s="96"/>
      <c r="C103" s="10"/>
      <c r="D103" s="10"/>
      <c r="E103" s="10"/>
      <c r="F103" s="10"/>
      <c r="G103" s="37" t="s">
        <v>424</v>
      </c>
      <c r="H103" s="37"/>
      <c r="I103" s="103" t="s">
        <v>59</v>
      </c>
      <c r="J103" s="75"/>
      <c r="K103" s="69" t="s">
        <v>41</v>
      </c>
      <c r="L103" s="70" t="s">
        <v>78</v>
      </c>
      <c r="M103" s="70">
        <v>1</v>
      </c>
      <c r="N103" s="41" t="s">
        <v>56</v>
      </c>
      <c r="O103" s="52">
        <v>130</v>
      </c>
      <c r="P103" s="137"/>
      <c r="Q103" s="138" t="s">
        <v>397</v>
      </c>
    </row>
    <row r="104" spans="2:17" s="20" customFormat="1" ht="18" customHeight="1">
      <c r="B104" s="96"/>
      <c r="C104" s="10"/>
      <c r="D104" s="10"/>
      <c r="E104" s="10"/>
      <c r="F104" s="10"/>
      <c r="G104" s="37" t="s">
        <v>22</v>
      </c>
      <c r="H104" s="37"/>
      <c r="I104" s="103" t="s">
        <v>75</v>
      </c>
      <c r="J104" s="75"/>
      <c r="K104" s="45" t="s">
        <v>76</v>
      </c>
      <c r="L104" s="70" t="s">
        <v>64</v>
      </c>
      <c r="M104" s="10">
        <v>2</v>
      </c>
      <c r="N104" s="41" t="s">
        <v>56</v>
      </c>
      <c r="O104" s="52">
        <v>132</v>
      </c>
      <c r="P104" s="137"/>
      <c r="Q104" s="138" t="s">
        <v>397</v>
      </c>
    </row>
    <row r="105" spans="2:17" s="20" customFormat="1" ht="18" customHeight="1">
      <c r="B105" s="96"/>
      <c r="C105" s="10"/>
      <c r="D105" s="10"/>
      <c r="E105" s="10"/>
      <c r="F105" s="10"/>
      <c r="G105" s="10" t="s">
        <v>428</v>
      </c>
      <c r="H105" s="37" t="s">
        <v>424</v>
      </c>
      <c r="I105" s="38" t="s">
        <v>75</v>
      </c>
      <c r="J105" s="78"/>
      <c r="K105" s="45" t="s">
        <v>53</v>
      </c>
      <c r="L105" s="10" t="s">
        <v>78</v>
      </c>
      <c r="M105" s="10">
        <v>2</v>
      </c>
      <c r="N105" s="41" t="s">
        <v>55</v>
      </c>
      <c r="O105" s="52">
        <v>133</v>
      </c>
      <c r="P105" s="137"/>
      <c r="Q105" s="138" t="s">
        <v>397</v>
      </c>
    </row>
    <row r="106" spans="2:17" s="20" customFormat="1" ht="18" customHeight="1">
      <c r="B106" s="96"/>
      <c r="C106" s="10"/>
      <c r="D106" s="10"/>
      <c r="E106" s="10"/>
      <c r="F106" s="10"/>
      <c r="G106" s="10" t="s">
        <v>428</v>
      </c>
      <c r="H106" s="37" t="s">
        <v>424</v>
      </c>
      <c r="I106" s="38" t="s">
        <v>75</v>
      </c>
      <c r="J106" s="78"/>
      <c r="K106" s="45" t="s">
        <v>66</v>
      </c>
      <c r="L106" s="10" t="s">
        <v>78</v>
      </c>
      <c r="M106" s="10">
        <v>1</v>
      </c>
      <c r="N106" s="47" t="s">
        <v>55</v>
      </c>
      <c r="O106" s="52">
        <v>139</v>
      </c>
      <c r="P106" s="137"/>
      <c r="Q106" s="138" t="s">
        <v>397</v>
      </c>
    </row>
    <row r="107" spans="2:17" s="20" customFormat="1" ht="18" customHeight="1">
      <c r="B107" s="96"/>
      <c r="C107" s="10"/>
      <c r="D107" s="10"/>
      <c r="E107" s="10"/>
      <c r="F107" s="10"/>
      <c r="G107" s="10" t="s">
        <v>428</v>
      </c>
      <c r="H107" s="37"/>
      <c r="I107" s="38" t="s">
        <v>75</v>
      </c>
      <c r="J107" s="78"/>
      <c r="K107" s="45" t="s">
        <v>49</v>
      </c>
      <c r="L107" s="10" t="s">
        <v>82</v>
      </c>
      <c r="M107" s="10">
        <v>1</v>
      </c>
      <c r="N107" s="41" t="s">
        <v>55</v>
      </c>
      <c r="O107" s="52">
        <v>142</v>
      </c>
      <c r="P107" s="137"/>
      <c r="Q107" s="138" t="s">
        <v>397</v>
      </c>
    </row>
    <row r="108" spans="2:17" s="20" customFormat="1" ht="18" customHeight="1">
      <c r="B108" s="96"/>
      <c r="C108" s="10"/>
      <c r="D108" s="10"/>
      <c r="E108" s="10"/>
      <c r="F108" s="10"/>
      <c r="G108" s="10" t="s">
        <v>428</v>
      </c>
      <c r="H108" s="37"/>
      <c r="I108" s="38" t="s">
        <v>75</v>
      </c>
      <c r="J108" s="78"/>
      <c r="K108" s="45" t="s">
        <v>43</v>
      </c>
      <c r="L108" s="10" t="s">
        <v>82</v>
      </c>
      <c r="M108" s="10">
        <v>1</v>
      </c>
      <c r="N108" s="41" t="s">
        <v>55</v>
      </c>
      <c r="O108" s="52">
        <v>144</v>
      </c>
      <c r="P108" s="137"/>
      <c r="Q108" s="138" t="s">
        <v>397</v>
      </c>
    </row>
    <row r="109" spans="2:17" s="20" customFormat="1" ht="18" customHeight="1">
      <c r="B109" s="96"/>
      <c r="C109" s="10"/>
      <c r="D109" s="10"/>
      <c r="E109" s="10"/>
      <c r="F109" s="10"/>
      <c r="G109" s="37" t="s">
        <v>428</v>
      </c>
      <c r="H109" s="37" t="s">
        <v>424</v>
      </c>
      <c r="I109" s="38" t="s">
        <v>75</v>
      </c>
      <c r="J109" s="78"/>
      <c r="K109" s="45" t="s">
        <v>50</v>
      </c>
      <c r="L109" s="10" t="s">
        <v>82</v>
      </c>
      <c r="M109" s="10">
        <v>2</v>
      </c>
      <c r="N109" s="41" t="s">
        <v>55</v>
      </c>
      <c r="O109" s="52">
        <v>145</v>
      </c>
      <c r="P109" s="137"/>
      <c r="Q109" s="138" t="s">
        <v>397</v>
      </c>
    </row>
    <row r="110" spans="2:17" s="20" customFormat="1" ht="18" customHeight="1">
      <c r="B110" s="96"/>
      <c r="C110" s="10"/>
      <c r="D110" s="10"/>
      <c r="E110" s="10"/>
      <c r="F110" s="10"/>
      <c r="G110" s="10" t="s">
        <v>424</v>
      </c>
      <c r="H110" s="37" t="s">
        <v>424</v>
      </c>
      <c r="I110" s="38" t="s">
        <v>75</v>
      </c>
      <c r="J110" s="78"/>
      <c r="K110" s="45" t="s">
        <v>51</v>
      </c>
      <c r="L110" s="10" t="s">
        <v>82</v>
      </c>
      <c r="M110" s="10">
        <v>2</v>
      </c>
      <c r="N110" s="41" t="s">
        <v>55</v>
      </c>
      <c r="O110" s="52">
        <v>147</v>
      </c>
      <c r="P110" s="137"/>
      <c r="Q110" s="138" t="s">
        <v>397</v>
      </c>
    </row>
    <row r="111" spans="2:17" s="20" customFormat="1" ht="18" customHeight="1">
      <c r="B111" s="96"/>
      <c r="C111" s="10"/>
      <c r="D111" s="10"/>
      <c r="E111" s="10"/>
      <c r="F111" s="10"/>
      <c r="G111" s="37" t="s">
        <v>424</v>
      </c>
      <c r="H111" s="37"/>
      <c r="I111" s="38" t="s">
        <v>60</v>
      </c>
      <c r="J111" s="78"/>
      <c r="K111" s="45" t="s">
        <v>47</v>
      </c>
      <c r="L111" s="10" t="s">
        <v>82</v>
      </c>
      <c r="M111" s="10">
        <v>1</v>
      </c>
      <c r="N111" s="47" t="s">
        <v>55</v>
      </c>
      <c r="O111" s="52">
        <v>149</v>
      </c>
      <c r="P111" s="137"/>
      <c r="Q111" s="138" t="s">
        <v>397</v>
      </c>
    </row>
    <row r="112" spans="2:17" s="20" customFormat="1" ht="18" customHeight="1">
      <c r="B112" s="96"/>
      <c r="C112" s="10"/>
      <c r="D112" s="10"/>
      <c r="E112" s="10"/>
      <c r="F112" s="10"/>
      <c r="G112" s="37" t="s">
        <v>424</v>
      </c>
      <c r="H112" s="37"/>
      <c r="I112" s="38" t="s">
        <v>60</v>
      </c>
      <c r="J112" s="78"/>
      <c r="K112" s="45" t="s">
        <v>48</v>
      </c>
      <c r="L112" s="10" t="s">
        <v>40</v>
      </c>
      <c r="M112" s="10">
        <v>1</v>
      </c>
      <c r="N112" s="47" t="s">
        <v>55</v>
      </c>
      <c r="O112" s="52">
        <v>150</v>
      </c>
      <c r="P112" s="137"/>
      <c r="Q112" s="138" t="s">
        <v>397</v>
      </c>
    </row>
    <row r="113" spans="2:17" s="20" customFormat="1" ht="18" customHeight="1">
      <c r="B113" s="96"/>
      <c r="C113" s="10"/>
      <c r="D113" s="10"/>
      <c r="E113" s="10"/>
      <c r="F113" s="10"/>
      <c r="G113" s="10" t="s">
        <v>424</v>
      </c>
      <c r="H113" s="37"/>
      <c r="I113" s="38" t="s">
        <v>60</v>
      </c>
      <c r="J113" s="78"/>
      <c r="K113" s="45" t="s">
        <v>63</v>
      </c>
      <c r="L113" s="10" t="s">
        <v>40</v>
      </c>
      <c r="M113" s="10">
        <v>1</v>
      </c>
      <c r="N113" s="41" t="s">
        <v>55</v>
      </c>
      <c r="O113" s="52">
        <v>152</v>
      </c>
      <c r="P113" s="137"/>
      <c r="Q113" s="138" t="s">
        <v>397</v>
      </c>
    </row>
    <row r="114" spans="2:17" s="20" customFormat="1" ht="18" customHeight="1">
      <c r="B114" s="96"/>
      <c r="C114" s="10"/>
      <c r="D114" s="10"/>
      <c r="E114" s="10"/>
      <c r="F114" s="10"/>
      <c r="G114" s="10" t="s">
        <v>428</v>
      </c>
      <c r="H114" s="37" t="s">
        <v>424</v>
      </c>
      <c r="I114" s="38" t="s">
        <v>75</v>
      </c>
      <c r="J114" s="78"/>
      <c r="K114" s="45" t="s">
        <v>54</v>
      </c>
      <c r="L114" s="10" t="s">
        <v>78</v>
      </c>
      <c r="M114" s="10">
        <v>1</v>
      </c>
      <c r="N114" s="41" t="s">
        <v>57</v>
      </c>
      <c r="O114" s="42">
        <v>154</v>
      </c>
      <c r="P114" s="139"/>
      <c r="Q114" s="140" t="s">
        <v>397</v>
      </c>
    </row>
    <row r="115" spans="2:17" s="20" customFormat="1" ht="18" customHeight="1">
      <c r="B115" s="96"/>
      <c r="C115" s="10"/>
      <c r="D115" s="10"/>
      <c r="E115" s="10"/>
      <c r="F115" s="10"/>
      <c r="G115" s="10" t="s">
        <v>424</v>
      </c>
      <c r="H115" s="37"/>
      <c r="I115" s="38" t="s">
        <v>75</v>
      </c>
      <c r="J115" s="78"/>
      <c r="K115" s="45" t="s">
        <v>42</v>
      </c>
      <c r="L115" s="10" t="s">
        <v>82</v>
      </c>
      <c r="M115" s="10">
        <v>1</v>
      </c>
      <c r="N115" s="41" t="s">
        <v>57</v>
      </c>
      <c r="O115" s="42">
        <v>156</v>
      </c>
      <c r="P115" s="139"/>
      <c r="Q115" s="140" t="s">
        <v>397</v>
      </c>
    </row>
    <row r="116" spans="2:17" s="20" customFormat="1" ht="18" customHeight="1">
      <c r="B116" s="96"/>
      <c r="C116" s="10"/>
      <c r="D116" s="10"/>
      <c r="E116" s="10"/>
      <c r="F116" s="10"/>
      <c r="G116" s="10" t="s">
        <v>424</v>
      </c>
      <c r="H116" s="75"/>
      <c r="I116" s="38" t="s">
        <v>75</v>
      </c>
      <c r="J116" s="78"/>
      <c r="K116" s="45" t="s">
        <v>44</v>
      </c>
      <c r="L116" s="10" t="s">
        <v>40</v>
      </c>
      <c r="M116" s="10">
        <v>1</v>
      </c>
      <c r="N116" s="41" t="s">
        <v>57</v>
      </c>
      <c r="O116" s="42">
        <v>157</v>
      </c>
      <c r="P116" s="139"/>
      <c r="Q116" s="140" t="s">
        <v>397</v>
      </c>
    </row>
    <row r="117" spans="2:17" s="20" customFormat="1" ht="18" customHeight="1">
      <c r="B117" s="96"/>
      <c r="C117" s="10"/>
      <c r="D117" s="10"/>
      <c r="E117" s="10"/>
      <c r="F117" s="10"/>
      <c r="G117" s="10" t="s">
        <v>428</v>
      </c>
      <c r="H117" s="37"/>
      <c r="I117" s="38" t="s">
        <v>75</v>
      </c>
      <c r="J117" s="78"/>
      <c r="K117" s="45" t="s">
        <v>62</v>
      </c>
      <c r="L117" s="10" t="s">
        <v>82</v>
      </c>
      <c r="M117" s="10">
        <v>1</v>
      </c>
      <c r="N117" s="41" t="s">
        <v>57</v>
      </c>
      <c r="O117" s="42">
        <v>158</v>
      </c>
      <c r="P117" s="139"/>
      <c r="Q117" s="140" t="s">
        <v>397</v>
      </c>
    </row>
    <row r="118" spans="2:17" s="20" customFormat="1" ht="18" customHeight="1">
      <c r="B118" s="96"/>
      <c r="C118" s="10"/>
      <c r="D118" s="10"/>
      <c r="E118" s="10"/>
      <c r="F118" s="10"/>
      <c r="G118" s="10" t="s">
        <v>428</v>
      </c>
      <c r="H118" s="37" t="s">
        <v>424</v>
      </c>
      <c r="I118" s="38" t="s">
        <v>75</v>
      </c>
      <c r="J118" s="78"/>
      <c r="K118" s="45" t="s">
        <v>50</v>
      </c>
      <c r="L118" s="10" t="s">
        <v>40</v>
      </c>
      <c r="M118" s="10">
        <v>1</v>
      </c>
      <c r="N118" s="41" t="s">
        <v>57</v>
      </c>
      <c r="O118" s="42">
        <v>159</v>
      </c>
      <c r="P118" s="139"/>
      <c r="Q118" s="140" t="s">
        <v>397</v>
      </c>
    </row>
    <row r="119" spans="2:17" s="20" customFormat="1" ht="18" customHeight="1">
      <c r="B119" s="96"/>
      <c r="C119" s="10"/>
      <c r="D119" s="10"/>
      <c r="E119" s="10"/>
      <c r="F119" s="10"/>
      <c r="G119" s="10" t="s">
        <v>424</v>
      </c>
      <c r="H119" s="75" t="s">
        <v>424</v>
      </c>
      <c r="I119" s="38" t="s">
        <v>75</v>
      </c>
      <c r="J119" s="78"/>
      <c r="K119" s="45" t="s">
        <v>52</v>
      </c>
      <c r="L119" s="10" t="s">
        <v>82</v>
      </c>
      <c r="M119" s="10">
        <v>1</v>
      </c>
      <c r="N119" s="41" t="s">
        <v>57</v>
      </c>
      <c r="O119" s="42">
        <v>160</v>
      </c>
      <c r="P119" s="139"/>
      <c r="Q119" s="140" t="s">
        <v>397</v>
      </c>
    </row>
    <row r="120" spans="2:17" s="20" customFormat="1" ht="18" customHeight="1">
      <c r="B120" s="96"/>
      <c r="C120" s="10"/>
      <c r="D120" s="10"/>
      <c r="E120" s="10"/>
      <c r="F120" s="10"/>
      <c r="G120" s="37" t="s">
        <v>424</v>
      </c>
      <c r="H120" s="37" t="s">
        <v>424</v>
      </c>
      <c r="I120" s="103" t="s">
        <v>75</v>
      </c>
      <c r="J120" s="75"/>
      <c r="K120" s="69" t="s">
        <v>484</v>
      </c>
      <c r="L120" s="70" t="s">
        <v>82</v>
      </c>
      <c r="M120" s="70">
        <v>1</v>
      </c>
      <c r="N120" s="41" t="s">
        <v>57</v>
      </c>
      <c r="O120" s="42">
        <v>164</v>
      </c>
      <c r="P120" s="139"/>
      <c r="Q120" s="140" t="s">
        <v>397</v>
      </c>
    </row>
    <row r="121" spans="2:17" s="20" customFormat="1" ht="18" customHeight="1">
      <c r="B121" s="96"/>
      <c r="C121" s="10"/>
      <c r="D121" s="10"/>
      <c r="E121" s="10"/>
      <c r="F121" s="10"/>
      <c r="G121" s="37" t="s">
        <v>424</v>
      </c>
      <c r="H121" s="37"/>
      <c r="I121" s="103" t="s">
        <v>75</v>
      </c>
      <c r="J121" s="75"/>
      <c r="K121" s="69" t="s">
        <v>435</v>
      </c>
      <c r="L121" s="70" t="s">
        <v>82</v>
      </c>
      <c r="M121" s="70">
        <v>1</v>
      </c>
      <c r="N121" s="47" t="s">
        <v>57</v>
      </c>
      <c r="O121" s="52" t="s">
        <v>436</v>
      </c>
      <c r="P121" s="137"/>
      <c r="Q121" s="138" t="s">
        <v>397</v>
      </c>
    </row>
    <row r="122" spans="2:17" s="20" customFormat="1" ht="18" customHeight="1">
      <c r="B122" s="96"/>
      <c r="C122" s="10" t="s">
        <v>22</v>
      </c>
      <c r="D122" s="10"/>
      <c r="E122" s="10"/>
      <c r="F122" s="10"/>
      <c r="G122" s="10" t="s">
        <v>22</v>
      </c>
      <c r="H122" s="37"/>
      <c r="I122" s="38" t="s">
        <v>87</v>
      </c>
      <c r="J122" s="78"/>
      <c r="K122" s="45" t="s">
        <v>32</v>
      </c>
      <c r="L122" s="10" t="s">
        <v>78</v>
      </c>
      <c r="M122" s="10">
        <v>2</v>
      </c>
      <c r="N122" s="47" t="s">
        <v>79</v>
      </c>
      <c r="O122" s="52">
        <v>447</v>
      </c>
      <c r="P122" s="137"/>
      <c r="Q122" s="138" t="s">
        <v>397</v>
      </c>
    </row>
    <row r="123" spans="2:17" s="20" customFormat="1" ht="18" customHeight="1">
      <c r="B123" s="96"/>
      <c r="C123" s="10" t="s">
        <v>22</v>
      </c>
      <c r="D123" s="10"/>
      <c r="E123" s="10"/>
      <c r="F123" s="10"/>
      <c r="G123" s="37" t="s">
        <v>22</v>
      </c>
      <c r="H123" s="37"/>
      <c r="I123" s="38" t="s">
        <v>87</v>
      </c>
      <c r="J123" s="78"/>
      <c r="K123" s="45" t="s">
        <v>34</v>
      </c>
      <c r="L123" s="10" t="s">
        <v>78</v>
      </c>
      <c r="M123" s="10">
        <v>2</v>
      </c>
      <c r="N123" s="47" t="s">
        <v>79</v>
      </c>
      <c r="O123" s="52">
        <v>453</v>
      </c>
      <c r="P123" s="137"/>
      <c r="Q123" s="138" t="s">
        <v>397</v>
      </c>
    </row>
    <row r="124" spans="2:17" s="20" customFormat="1" ht="18" customHeight="1">
      <c r="B124" s="96"/>
      <c r="C124" s="10" t="s">
        <v>22</v>
      </c>
      <c r="D124" s="10"/>
      <c r="E124" s="10"/>
      <c r="F124" s="10"/>
      <c r="G124" s="37" t="s">
        <v>22</v>
      </c>
      <c r="H124" s="37" t="s">
        <v>22</v>
      </c>
      <c r="I124" s="38" t="s">
        <v>87</v>
      </c>
      <c r="J124" s="78"/>
      <c r="K124" s="45" t="s">
        <v>36</v>
      </c>
      <c r="L124" s="10" t="s">
        <v>78</v>
      </c>
      <c r="M124" s="10">
        <v>2</v>
      </c>
      <c r="N124" s="41" t="s">
        <v>79</v>
      </c>
      <c r="O124" s="52">
        <v>451</v>
      </c>
      <c r="P124" s="137"/>
      <c r="Q124" s="138" t="s">
        <v>397</v>
      </c>
    </row>
    <row r="125" spans="2:17" s="20" customFormat="1" ht="18" customHeight="1">
      <c r="B125" s="96"/>
      <c r="C125" s="10" t="s">
        <v>22</v>
      </c>
      <c r="D125" s="10"/>
      <c r="E125" s="10"/>
      <c r="F125" s="10"/>
      <c r="G125" s="37" t="s">
        <v>22</v>
      </c>
      <c r="H125" s="37"/>
      <c r="I125" s="38" t="s">
        <v>87</v>
      </c>
      <c r="J125" s="78"/>
      <c r="K125" s="45" t="s">
        <v>37</v>
      </c>
      <c r="L125" s="10" t="s">
        <v>78</v>
      </c>
      <c r="M125" s="10">
        <v>2</v>
      </c>
      <c r="N125" s="47" t="s">
        <v>79</v>
      </c>
      <c r="O125" s="52">
        <v>454</v>
      </c>
      <c r="P125" s="137"/>
      <c r="Q125" s="138" t="s">
        <v>397</v>
      </c>
    </row>
    <row r="126" spans="2:17" s="20" customFormat="1" ht="18" customHeight="1">
      <c r="B126" s="96"/>
      <c r="C126" s="10" t="s">
        <v>22</v>
      </c>
      <c r="D126" s="10"/>
      <c r="E126" s="10"/>
      <c r="F126" s="10"/>
      <c r="G126" s="37" t="s">
        <v>22</v>
      </c>
      <c r="H126" s="37" t="s">
        <v>22</v>
      </c>
      <c r="I126" s="103" t="s">
        <v>87</v>
      </c>
      <c r="J126" s="75"/>
      <c r="K126" s="69" t="s">
        <v>33</v>
      </c>
      <c r="L126" s="10" t="s">
        <v>78</v>
      </c>
      <c r="M126" s="70">
        <v>2</v>
      </c>
      <c r="N126" s="41" t="s">
        <v>80</v>
      </c>
      <c r="O126" s="52">
        <v>448</v>
      </c>
      <c r="P126" s="137"/>
      <c r="Q126" s="138" t="s">
        <v>397</v>
      </c>
    </row>
    <row r="127" spans="1:17" s="19" customFormat="1" ht="18" customHeight="1">
      <c r="A127" s="20"/>
      <c r="B127" s="96"/>
      <c r="C127" s="10" t="s">
        <v>22</v>
      </c>
      <c r="D127" s="10"/>
      <c r="E127" s="10"/>
      <c r="F127" s="10"/>
      <c r="G127" s="37" t="s">
        <v>22</v>
      </c>
      <c r="H127" s="37"/>
      <c r="I127" s="103" t="s">
        <v>87</v>
      </c>
      <c r="J127" s="75"/>
      <c r="K127" s="69" t="s">
        <v>35</v>
      </c>
      <c r="L127" s="10" t="s">
        <v>78</v>
      </c>
      <c r="M127" s="70">
        <v>2</v>
      </c>
      <c r="N127" s="41" t="s">
        <v>80</v>
      </c>
      <c r="O127" s="52">
        <v>450</v>
      </c>
      <c r="P127" s="137"/>
      <c r="Q127" s="138" t="s">
        <v>397</v>
      </c>
    </row>
    <row r="128" spans="1:17" s="19" customFormat="1" ht="18" customHeight="1">
      <c r="A128" s="20"/>
      <c r="B128" s="96"/>
      <c r="C128" s="10" t="s">
        <v>22</v>
      </c>
      <c r="D128" s="10"/>
      <c r="E128" s="10"/>
      <c r="F128" s="10"/>
      <c r="G128" s="37" t="s">
        <v>22</v>
      </c>
      <c r="H128" s="37"/>
      <c r="I128" s="103" t="s">
        <v>87</v>
      </c>
      <c r="J128" s="75"/>
      <c r="K128" s="69" t="s">
        <v>38</v>
      </c>
      <c r="L128" s="10" t="s">
        <v>82</v>
      </c>
      <c r="M128" s="70">
        <v>2</v>
      </c>
      <c r="N128" s="41" t="s">
        <v>80</v>
      </c>
      <c r="O128" s="52">
        <v>456</v>
      </c>
      <c r="P128" s="137"/>
      <c r="Q128" s="138" t="s">
        <v>397</v>
      </c>
    </row>
    <row r="129" spans="1:17" s="19" customFormat="1" ht="18" customHeight="1">
      <c r="A129" s="20"/>
      <c r="B129" s="96"/>
      <c r="C129" s="10" t="s">
        <v>22</v>
      </c>
      <c r="D129" s="10"/>
      <c r="E129" s="10"/>
      <c r="F129" s="10"/>
      <c r="G129" s="37" t="s">
        <v>22</v>
      </c>
      <c r="H129" s="37" t="s">
        <v>22</v>
      </c>
      <c r="I129" s="103" t="s">
        <v>87</v>
      </c>
      <c r="J129" s="75"/>
      <c r="K129" s="69" t="s">
        <v>39</v>
      </c>
      <c r="L129" s="10" t="s">
        <v>82</v>
      </c>
      <c r="M129" s="70">
        <v>2</v>
      </c>
      <c r="N129" s="41" t="s">
        <v>80</v>
      </c>
      <c r="O129" s="52">
        <v>457</v>
      </c>
      <c r="P129" s="137"/>
      <c r="Q129" s="138" t="s">
        <v>397</v>
      </c>
    </row>
    <row r="130" spans="2:17" s="19" customFormat="1" ht="18" customHeight="1">
      <c r="B130" s="114" t="s">
        <v>14</v>
      </c>
      <c r="C130" s="91">
        <f>_xlfn.SUMIFS(M100:M129,C100:C129,"○")</f>
        <v>16</v>
      </c>
      <c r="D130" s="91">
        <f>_xlfn.SUMIFS(M100:M129,D100:D129,"○")</f>
        <v>0</v>
      </c>
      <c r="E130" s="91">
        <f>_xlfn.SUMIFS(M100:M129,E100:E129,"○")</f>
        <v>0</v>
      </c>
      <c r="F130" s="91">
        <f>_xlfn.SUMIFS(M100:M129,F100:F129,"○")</f>
        <v>0</v>
      </c>
      <c r="G130" s="91">
        <f>_xlfn.SUMIFS(M100:M129,G100:G129,"○")</f>
        <v>43</v>
      </c>
      <c r="H130" s="91">
        <f>_xlfn.SUMIFS(M100:M129,H100:H129,"○")</f>
        <v>17</v>
      </c>
      <c r="I130" s="115"/>
      <c r="J130" s="116"/>
      <c r="K130" s="117"/>
      <c r="L130" s="117"/>
      <c r="M130" s="117"/>
      <c r="N130" s="118"/>
      <c r="O130" s="119"/>
      <c r="P130" s="120"/>
      <c r="Q130" s="116"/>
    </row>
    <row r="131" s="19" customFormat="1" ht="13.5"/>
    <row r="132" spans="1:6" s="19" customFormat="1" ht="13.5">
      <c r="A132" s="6"/>
      <c r="B132" s="7" t="s">
        <v>379</v>
      </c>
      <c r="C132" s="7"/>
      <c r="D132" s="7"/>
      <c r="E132" s="7"/>
      <c r="F132" s="8"/>
    </row>
    <row r="133" spans="1:6" s="19" customFormat="1" ht="13.5">
      <c r="A133" s="6"/>
      <c r="B133" s="9" t="s">
        <v>380</v>
      </c>
      <c r="C133" s="10">
        <f>_xlfn.SUMIFS($M$14:$M129,$C$14:$C129,"○")</f>
        <v>84</v>
      </c>
      <c r="D133" s="11" t="s">
        <v>381</v>
      </c>
      <c r="E133" s="11">
        <v>62</v>
      </c>
      <c r="F133" s="12" t="s">
        <v>382</v>
      </c>
    </row>
    <row r="134" spans="1:6" s="19" customFormat="1" ht="13.5">
      <c r="A134" s="6"/>
      <c r="B134" s="9" t="s">
        <v>383</v>
      </c>
      <c r="C134" s="10">
        <f>_xlfn.SUMIFS($M$14:$M129,$D$14:$D129,"○")</f>
        <v>62</v>
      </c>
      <c r="D134" s="11" t="s">
        <v>381</v>
      </c>
      <c r="E134" s="11">
        <v>40</v>
      </c>
      <c r="F134" s="12" t="s">
        <v>384</v>
      </c>
    </row>
    <row r="135" spans="1:6" s="19" customFormat="1" ht="13.5">
      <c r="A135" s="6"/>
      <c r="B135" s="9" t="s">
        <v>385</v>
      </c>
      <c r="C135" s="10">
        <f>_xlfn.SUMIFS($M$14:$M129,$E$14:$E129,"○")</f>
        <v>48</v>
      </c>
      <c r="D135" s="11" t="s">
        <v>381</v>
      </c>
      <c r="E135" s="11">
        <v>31</v>
      </c>
      <c r="F135" s="12" t="s">
        <v>386</v>
      </c>
    </row>
    <row r="136" spans="1:6" s="19" customFormat="1" ht="13.5">
      <c r="A136" s="6"/>
      <c r="B136" s="9" t="s">
        <v>387</v>
      </c>
      <c r="C136" s="10">
        <f>_xlfn.SUMIFS($M$14:$M129,$F$14:$F129,"○")</f>
        <v>163</v>
      </c>
      <c r="D136" s="11" t="s">
        <v>381</v>
      </c>
      <c r="E136" s="11">
        <v>62</v>
      </c>
      <c r="F136" s="12" t="s">
        <v>388</v>
      </c>
    </row>
    <row r="137" spans="1:6" s="19" customFormat="1" ht="13.5">
      <c r="A137" s="6"/>
      <c r="B137" s="9" t="s">
        <v>389</v>
      </c>
      <c r="C137" s="10">
        <f>_xlfn.SUMIFS($M$14:$M129,$G$14:$G129,"○")</f>
        <v>82</v>
      </c>
      <c r="D137" s="11" t="s">
        <v>381</v>
      </c>
      <c r="E137" s="11">
        <v>24</v>
      </c>
      <c r="F137" s="12" t="s">
        <v>390</v>
      </c>
    </row>
    <row r="138" spans="1:6" s="19" customFormat="1" ht="13.5">
      <c r="A138" s="6"/>
      <c r="B138" s="9" t="s">
        <v>391</v>
      </c>
      <c r="C138" s="10">
        <f>_xlfn.SUMIFS($M$14:$M129,$H$14:$H129,"○")</f>
        <v>21</v>
      </c>
      <c r="D138" s="11" t="s">
        <v>381</v>
      </c>
      <c r="E138" s="11">
        <v>1</v>
      </c>
      <c r="F138" s="12" t="s">
        <v>392</v>
      </c>
    </row>
    <row r="139" spans="1:6" s="19" customFormat="1" ht="13.5">
      <c r="A139" s="6"/>
      <c r="B139" s="13" t="s">
        <v>13</v>
      </c>
      <c r="C139" s="14">
        <f>$C140+$C142</f>
        <v>126</v>
      </c>
      <c r="D139" s="11" t="s">
        <v>399</v>
      </c>
      <c r="E139" s="11">
        <v>40</v>
      </c>
      <c r="F139" s="12" t="s">
        <v>400</v>
      </c>
    </row>
    <row r="140" spans="1:6" s="19" customFormat="1" ht="13.5">
      <c r="A140" s="6"/>
      <c r="B140" s="13" t="s">
        <v>242</v>
      </c>
      <c r="C140" s="14">
        <f>_xlfn.SUMIFS($M$14:$M129,$P$14:$P129,"A")</f>
        <v>80</v>
      </c>
      <c r="D140" s="11" t="s">
        <v>399</v>
      </c>
      <c r="E140" s="11">
        <v>30</v>
      </c>
      <c r="F140" s="12" t="s">
        <v>400</v>
      </c>
    </row>
    <row r="141" spans="1:6" s="19" customFormat="1" ht="13.5">
      <c r="A141" s="6"/>
      <c r="B141" s="22" t="s">
        <v>398</v>
      </c>
      <c r="C141" s="14">
        <f>_xlfn.SUMIFS($M$14:$M129,$Q$14:$Q129,"電気電子工学の基礎となる科目")</f>
        <v>13</v>
      </c>
      <c r="D141" s="11" t="s">
        <v>399</v>
      </c>
      <c r="E141" s="11">
        <v>4</v>
      </c>
      <c r="F141" s="12" t="s">
        <v>400</v>
      </c>
    </row>
    <row r="142" spans="1:6" s="19" customFormat="1" ht="13.5">
      <c r="A142" s="6"/>
      <c r="B142" s="13" t="s">
        <v>236</v>
      </c>
      <c r="C142" s="14">
        <f>_xlfn.SUMIFS($M$14:$M129,$P$14:$P129,"B")</f>
        <v>46</v>
      </c>
      <c r="D142" s="11" t="s">
        <v>399</v>
      </c>
      <c r="E142" s="11">
        <v>6</v>
      </c>
      <c r="F142" s="12" t="s">
        <v>400</v>
      </c>
    </row>
    <row r="143" spans="1:6" s="19" customFormat="1" ht="13.5">
      <c r="A143" s="6"/>
      <c r="B143" s="13" t="s">
        <v>15</v>
      </c>
      <c r="C143" s="14">
        <f>_xlfn.SUMIFS($M$14:$M129,$P$14:$P129,"関連")</f>
        <v>37</v>
      </c>
      <c r="D143" s="11" t="s">
        <v>399</v>
      </c>
      <c r="E143" s="11">
        <v>4</v>
      </c>
      <c r="F143" s="12" t="s">
        <v>400</v>
      </c>
    </row>
    <row r="144" spans="2:17" ht="13.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ht="13.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</sheetData>
  <sheetProtection/>
  <mergeCells count="17">
    <mergeCell ref="B12:H12"/>
    <mergeCell ref="I12:L12"/>
    <mergeCell ref="M12:M13"/>
    <mergeCell ref="N12:N13"/>
    <mergeCell ref="B9:C9"/>
    <mergeCell ref="D9:J9"/>
    <mergeCell ref="M11:Q11"/>
    <mergeCell ref="O12:O13"/>
    <mergeCell ref="P12:Q13"/>
    <mergeCell ref="B5:C5"/>
    <mergeCell ref="D5:J5"/>
    <mergeCell ref="B6:C6"/>
    <mergeCell ref="D6:J6"/>
    <mergeCell ref="B10:C10"/>
    <mergeCell ref="D10:J10"/>
    <mergeCell ref="B8:C8"/>
    <mergeCell ref="D8:J8"/>
  </mergeCells>
  <conditionalFormatting sqref="C133:C138">
    <cfRule type="expression" priority="1" dxfId="6">
      <formula>C133&lt;E133</formula>
    </cfRule>
  </conditionalFormatting>
  <printOptions/>
  <pageMargins left="0.984251968503937" right="0.7874015748031497" top="0.7874015748031497" bottom="0.1968503937007874" header="0.31496062992125984" footer="0.31496062992125984"/>
  <pageSetup horizontalDpi="600" verticalDpi="600" orientation="portrait" paperSize="8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163"/>
  <sheetViews>
    <sheetView view="pageBreakPreview" zoomScale="60" zoomScaleNormal="70" workbookViewId="0" topLeftCell="A1">
      <selection activeCell="D9" sqref="D9:J9"/>
    </sheetView>
  </sheetViews>
  <sheetFormatPr defaultColWidth="13.75390625" defaultRowHeight="12.75"/>
  <cols>
    <col min="1" max="1" width="4.125" style="1" customWidth="1"/>
    <col min="2" max="2" width="14.375" style="1" customWidth="1"/>
    <col min="3" max="8" width="5.75390625" style="1" customWidth="1"/>
    <col min="9" max="9" width="18.75390625" style="1" customWidth="1"/>
    <col min="10" max="10" width="11.75390625" style="1" customWidth="1"/>
    <col min="11" max="11" width="38.75390625" style="1" customWidth="1"/>
    <col min="12" max="12" width="10.75390625" style="1" customWidth="1"/>
    <col min="13" max="13" width="10.875" style="1" customWidth="1"/>
    <col min="14" max="14" width="10.875" style="1" bestFit="1" customWidth="1"/>
    <col min="15" max="16" width="7.875" style="1" customWidth="1"/>
    <col min="17" max="17" width="57.25390625" style="1" customWidth="1"/>
    <col min="18" max="16384" width="13.75390625" style="1" customWidth="1"/>
  </cols>
  <sheetData>
    <row r="1" spans="1:17" s="19" customFormat="1" ht="14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7" t="s">
        <v>17</v>
      </c>
    </row>
    <row r="2" spans="1:17" s="4" customFormat="1" ht="14.25">
      <c r="A2" s="204" t="s">
        <v>443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  <c r="P2" s="205"/>
      <c r="Q2" s="206"/>
    </row>
    <row r="3" spans="1:17" s="19" customFormat="1" ht="17.25">
      <c r="A3" s="203" t="s">
        <v>418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</row>
    <row r="4" s="19" customFormat="1" ht="13.5"/>
    <row r="5" spans="2:11" s="19" customFormat="1" ht="13.5" customHeight="1">
      <c r="B5" s="227" t="s">
        <v>0</v>
      </c>
      <c r="C5" s="228"/>
      <c r="D5" s="229" t="s">
        <v>147</v>
      </c>
      <c r="E5" s="230"/>
      <c r="F5" s="230"/>
      <c r="G5" s="230"/>
      <c r="H5" s="230"/>
      <c r="I5" s="230"/>
      <c r="J5" s="231"/>
      <c r="K5" s="89"/>
    </row>
    <row r="6" spans="2:11" s="19" customFormat="1" ht="14.25" customHeight="1">
      <c r="B6" s="227" t="s">
        <v>1</v>
      </c>
      <c r="C6" s="228"/>
      <c r="D6" s="229" t="s">
        <v>442</v>
      </c>
      <c r="E6" s="230"/>
      <c r="F6" s="230"/>
      <c r="G6" s="230"/>
      <c r="H6" s="230"/>
      <c r="I6" s="230"/>
      <c r="J6" s="231"/>
      <c r="K6" s="89"/>
    </row>
    <row r="7" s="19" customFormat="1" ht="13.5">
      <c r="K7" s="90"/>
    </row>
    <row r="8" spans="2:11" s="19" customFormat="1" ht="13.5" customHeight="1">
      <c r="B8" s="227" t="s">
        <v>2</v>
      </c>
      <c r="C8" s="228"/>
      <c r="D8" s="229" t="s">
        <v>20</v>
      </c>
      <c r="E8" s="230"/>
      <c r="F8" s="230"/>
      <c r="G8" s="230"/>
      <c r="H8" s="230"/>
      <c r="I8" s="230"/>
      <c r="J8" s="231"/>
      <c r="K8" s="89"/>
    </row>
    <row r="9" spans="2:11" s="19" customFormat="1" ht="13.5">
      <c r="B9" s="227" t="s">
        <v>3</v>
      </c>
      <c r="C9" s="228"/>
      <c r="D9" s="229" t="s">
        <v>148</v>
      </c>
      <c r="E9" s="230"/>
      <c r="F9" s="230"/>
      <c r="G9" s="230"/>
      <c r="H9" s="230"/>
      <c r="I9" s="230"/>
      <c r="J9" s="231"/>
      <c r="K9" s="89"/>
    </row>
    <row r="10" spans="2:11" s="19" customFormat="1" ht="13.5">
      <c r="B10" s="227" t="s">
        <v>378</v>
      </c>
      <c r="C10" s="228"/>
      <c r="D10" s="236">
        <v>2</v>
      </c>
      <c r="E10" s="237"/>
      <c r="F10" s="237"/>
      <c r="G10" s="237"/>
      <c r="H10" s="237"/>
      <c r="I10" s="237"/>
      <c r="J10" s="238"/>
      <c r="K10" s="89"/>
    </row>
    <row r="11" spans="13:17" s="19" customFormat="1" ht="13.5">
      <c r="M11" s="248" t="s">
        <v>420</v>
      </c>
      <c r="N11" s="248"/>
      <c r="O11" s="248"/>
      <c r="P11" s="248"/>
      <c r="Q11" s="248"/>
    </row>
    <row r="12" spans="2:17" s="19" customFormat="1" ht="13.5" customHeight="1">
      <c r="B12" s="239" t="s">
        <v>235</v>
      </c>
      <c r="C12" s="240"/>
      <c r="D12" s="240"/>
      <c r="E12" s="240"/>
      <c r="F12" s="240"/>
      <c r="G12" s="240"/>
      <c r="H12" s="241"/>
      <c r="I12" s="242" t="s">
        <v>4</v>
      </c>
      <c r="J12" s="240"/>
      <c r="K12" s="240"/>
      <c r="L12" s="243"/>
      <c r="M12" s="244" t="s">
        <v>5</v>
      </c>
      <c r="N12" s="244" t="s">
        <v>6</v>
      </c>
      <c r="O12" s="246" t="s">
        <v>7</v>
      </c>
      <c r="P12" s="232" t="s">
        <v>421</v>
      </c>
      <c r="Q12" s="233"/>
    </row>
    <row r="13" spans="2:17" s="19" customFormat="1" ht="13.5">
      <c r="B13" s="91" t="s">
        <v>8</v>
      </c>
      <c r="C13" s="91" t="s">
        <v>519</v>
      </c>
      <c r="D13" s="91" t="s">
        <v>445</v>
      </c>
      <c r="E13" s="91" t="s">
        <v>520</v>
      </c>
      <c r="F13" s="91" t="s">
        <v>521</v>
      </c>
      <c r="G13" s="36" t="s">
        <v>473</v>
      </c>
      <c r="H13" s="36" t="s">
        <v>522</v>
      </c>
      <c r="I13" s="93" t="s">
        <v>9</v>
      </c>
      <c r="J13" s="94" t="s">
        <v>10</v>
      </c>
      <c r="K13" s="91" t="s">
        <v>11</v>
      </c>
      <c r="L13" s="91" t="s">
        <v>12</v>
      </c>
      <c r="M13" s="245"/>
      <c r="N13" s="245"/>
      <c r="O13" s="247"/>
      <c r="P13" s="234"/>
      <c r="Q13" s="235"/>
    </row>
    <row r="14" spans="2:17" s="20" customFormat="1" ht="18" customHeight="1">
      <c r="B14" s="95" t="s">
        <v>13</v>
      </c>
      <c r="C14" s="10"/>
      <c r="D14" s="10"/>
      <c r="E14" s="10"/>
      <c r="F14" s="10" t="s">
        <v>424</v>
      </c>
      <c r="G14" s="37"/>
      <c r="H14" s="37"/>
      <c r="I14" s="38" t="s">
        <v>13</v>
      </c>
      <c r="J14" s="78"/>
      <c r="K14" s="45" t="s">
        <v>169</v>
      </c>
      <c r="L14" s="40" t="s">
        <v>64</v>
      </c>
      <c r="M14" s="10">
        <v>1</v>
      </c>
      <c r="N14" s="125" t="s">
        <v>70</v>
      </c>
      <c r="O14" s="42">
        <v>343</v>
      </c>
      <c r="P14" s="141" t="s">
        <v>426</v>
      </c>
      <c r="Q14" s="140" t="s">
        <v>363</v>
      </c>
    </row>
    <row r="15" spans="2:17" s="20" customFormat="1" ht="18" customHeight="1">
      <c r="B15" s="96"/>
      <c r="C15" s="10"/>
      <c r="D15" s="10"/>
      <c r="E15" s="10"/>
      <c r="F15" s="10" t="s">
        <v>424</v>
      </c>
      <c r="G15" s="37"/>
      <c r="H15" s="37"/>
      <c r="I15" s="38" t="s">
        <v>13</v>
      </c>
      <c r="J15" s="78"/>
      <c r="K15" s="39" t="s">
        <v>184</v>
      </c>
      <c r="L15" s="10" t="s">
        <v>64</v>
      </c>
      <c r="M15" s="10">
        <v>2</v>
      </c>
      <c r="N15" s="41" t="s">
        <v>70</v>
      </c>
      <c r="O15" s="42">
        <v>350</v>
      </c>
      <c r="P15" s="141" t="s">
        <v>425</v>
      </c>
      <c r="Q15" s="140" t="s">
        <v>366</v>
      </c>
    </row>
    <row r="16" spans="2:17" s="20" customFormat="1" ht="18" customHeight="1">
      <c r="B16" s="96"/>
      <c r="C16" s="70"/>
      <c r="D16" s="70"/>
      <c r="E16" s="70"/>
      <c r="F16" s="70" t="s">
        <v>424</v>
      </c>
      <c r="G16" s="70"/>
      <c r="H16" s="79"/>
      <c r="I16" s="103" t="s">
        <v>13</v>
      </c>
      <c r="J16" s="75"/>
      <c r="K16" s="69" t="s">
        <v>172</v>
      </c>
      <c r="L16" s="74" t="s">
        <v>64</v>
      </c>
      <c r="M16" s="70">
        <v>1</v>
      </c>
      <c r="N16" s="136" t="s">
        <v>70</v>
      </c>
      <c r="O16" s="52">
        <v>354</v>
      </c>
      <c r="P16" s="146" t="s">
        <v>426</v>
      </c>
      <c r="Q16" s="138" t="s">
        <v>362</v>
      </c>
    </row>
    <row r="17" spans="2:17" s="20" customFormat="1" ht="18" customHeight="1">
      <c r="B17" s="96"/>
      <c r="C17" s="10"/>
      <c r="D17" s="10"/>
      <c r="E17" s="10"/>
      <c r="F17" s="10" t="s">
        <v>424</v>
      </c>
      <c r="G17" s="37"/>
      <c r="H17" s="37"/>
      <c r="I17" s="38" t="s">
        <v>13</v>
      </c>
      <c r="J17" s="78"/>
      <c r="K17" s="45" t="s">
        <v>171</v>
      </c>
      <c r="L17" s="40" t="s">
        <v>64</v>
      </c>
      <c r="M17" s="10">
        <v>1</v>
      </c>
      <c r="N17" s="125" t="s">
        <v>68</v>
      </c>
      <c r="O17" s="42">
        <v>344</v>
      </c>
      <c r="P17" s="141" t="s">
        <v>426</v>
      </c>
      <c r="Q17" s="140" t="s">
        <v>365</v>
      </c>
    </row>
    <row r="18" spans="2:17" s="20" customFormat="1" ht="18" customHeight="1">
      <c r="B18" s="96"/>
      <c r="C18" s="10"/>
      <c r="D18" s="10"/>
      <c r="E18" s="10"/>
      <c r="F18" s="10" t="s">
        <v>424</v>
      </c>
      <c r="G18" s="37"/>
      <c r="H18" s="37"/>
      <c r="I18" s="38" t="s">
        <v>13</v>
      </c>
      <c r="J18" s="78"/>
      <c r="K18" s="39" t="s">
        <v>158</v>
      </c>
      <c r="L18" s="40" t="s">
        <v>64</v>
      </c>
      <c r="M18" s="10">
        <v>1</v>
      </c>
      <c r="N18" s="41" t="s">
        <v>68</v>
      </c>
      <c r="O18" s="42">
        <v>352</v>
      </c>
      <c r="P18" s="141" t="s">
        <v>426</v>
      </c>
      <c r="Q18" s="140" t="s">
        <v>360</v>
      </c>
    </row>
    <row r="19" spans="2:17" s="20" customFormat="1" ht="18" customHeight="1">
      <c r="B19" s="96"/>
      <c r="C19" s="10"/>
      <c r="D19" s="10"/>
      <c r="E19" s="10"/>
      <c r="F19" s="10" t="s">
        <v>424</v>
      </c>
      <c r="G19" s="37"/>
      <c r="H19" s="37"/>
      <c r="I19" s="38" t="s">
        <v>13</v>
      </c>
      <c r="J19" s="78"/>
      <c r="K19" s="126" t="s">
        <v>183</v>
      </c>
      <c r="L19" s="127" t="s">
        <v>64</v>
      </c>
      <c r="M19" s="21">
        <v>2</v>
      </c>
      <c r="N19" s="125" t="s">
        <v>68</v>
      </c>
      <c r="O19" s="42">
        <v>359</v>
      </c>
      <c r="P19" s="141" t="s">
        <v>425</v>
      </c>
      <c r="Q19" s="140" t="s">
        <v>359</v>
      </c>
    </row>
    <row r="20" spans="2:17" s="20" customFormat="1" ht="18" customHeight="1">
      <c r="B20" s="96"/>
      <c r="C20" s="10"/>
      <c r="D20" s="10"/>
      <c r="E20" s="10"/>
      <c r="F20" s="10" t="s">
        <v>424</v>
      </c>
      <c r="G20" s="37"/>
      <c r="H20" s="37"/>
      <c r="I20" s="38" t="s">
        <v>13</v>
      </c>
      <c r="J20" s="78"/>
      <c r="K20" s="39" t="s">
        <v>185</v>
      </c>
      <c r="L20" s="10" t="s">
        <v>64</v>
      </c>
      <c r="M20" s="10">
        <v>2</v>
      </c>
      <c r="N20" s="41" t="s">
        <v>68</v>
      </c>
      <c r="O20" s="42">
        <v>361</v>
      </c>
      <c r="P20" s="141" t="s">
        <v>425</v>
      </c>
      <c r="Q20" s="140" t="s">
        <v>366</v>
      </c>
    </row>
    <row r="21" spans="2:17" s="20" customFormat="1" ht="18" customHeight="1">
      <c r="B21" s="96"/>
      <c r="C21" s="10"/>
      <c r="D21" s="10"/>
      <c r="E21" s="10"/>
      <c r="F21" s="10" t="s">
        <v>424</v>
      </c>
      <c r="G21" s="37"/>
      <c r="H21" s="37"/>
      <c r="I21" s="38" t="s">
        <v>13</v>
      </c>
      <c r="J21" s="78"/>
      <c r="K21" s="39" t="s">
        <v>158</v>
      </c>
      <c r="L21" s="40" t="s">
        <v>64</v>
      </c>
      <c r="M21" s="10">
        <v>3</v>
      </c>
      <c r="N21" s="41" t="s">
        <v>69</v>
      </c>
      <c r="O21" s="42">
        <v>362</v>
      </c>
      <c r="P21" s="141" t="s">
        <v>426</v>
      </c>
      <c r="Q21" s="140" t="s">
        <v>360</v>
      </c>
    </row>
    <row r="22" spans="2:17" s="20" customFormat="1" ht="18" customHeight="1">
      <c r="B22" s="96"/>
      <c r="C22" s="10"/>
      <c r="D22" s="10"/>
      <c r="E22" s="10"/>
      <c r="F22" s="10" t="s">
        <v>424</v>
      </c>
      <c r="G22" s="37"/>
      <c r="H22" s="37"/>
      <c r="I22" s="38" t="s">
        <v>13</v>
      </c>
      <c r="J22" s="78"/>
      <c r="K22" s="45" t="s">
        <v>160</v>
      </c>
      <c r="L22" s="40" t="s">
        <v>64</v>
      </c>
      <c r="M22" s="10">
        <v>1</v>
      </c>
      <c r="N22" s="125" t="s">
        <v>69</v>
      </c>
      <c r="O22" s="42">
        <v>364</v>
      </c>
      <c r="P22" s="141" t="s">
        <v>426</v>
      </c>
      <c r="Q22" s="140" t="s">
        <v>363</v>
      </c>
    </row>
    <row r="23" spans="2:17" s="20" customFormat="1" ht="18" customHeight="1">
      <c r="B23" s="96"/>
      <c r="C23" s="10"/>
      <c r="D23" s="10"/>
      <c r="E23" s="10"/>
      <c r="F23" s="10" t="s">
        <v>424</v>
      </c>
      <c r="G23" s="37"/>
      <c r="H23" s="37"/>
      <c r="I23" s="38" t="s">
        <v>13</v>
      </c>
      <c r="J23" s="78"/>
      <c r="K23" s="39" t="s">
        <v>165</v>
      </c>
      <c r="L23" s="40" t="s">
        <v>64</v>
      </c>
      <c r="M23" s="10">
        <v>2</v>
      </c>
      <c r="N23" s="41" t="s">
        <v>69</v>
      </c>
      <c r="O23" s="42">
        <v>365</v>
      </c>
      <c r="P23" s="141" t="s">
        <v>426</v>
      </c>
      <c r="Q23" s="140" t="s">
        <v>360</v>
      </c>
    </row>
    <row r="24" spans="2:17" s="20" customFormat="1" ht="18" customHeight="1">
      <c r="B24" s="96"/>
      <c r="C24" s="10"/>
      <c r="D24" s="10"/>
      <c r="E24" s="10"/>
      <c r="F24" s="10" t="s">
        <v>424</v>
      </c>
      <c r="G24" s="37"/>
      <c r="H24" s="37"/>
      <c r="I24" s="38" t="s">
        <v>13</v>
      </c>
      <c r="J24" s="78"/>
      <c r="K24" s="39" t="s">
        <v>173</v>
      </c>
      <c r="L24" s="40" t="s">
        <v>64</v>
      </c>
      <c r="M24" s="10">
        <v>2</v>
      </c>
      <c r="N24" s="125" t="s">
        <v>69</v>
      </c>
      <c r="O24" s="42">
        <v>369</v>
      </c>
      <c r="P24" s="141" t="s">
        <v>426</v>
      </c>
      <c r="Q24" s="140" t="s">
        <v>362</v>
      </c>
    </row>
    <row r="25" spans="2:17" s="20" customFormat="1" ht="18" customHeight="1">
      <c r="B25" s="96"/>
      <c r="C25" s="10"/>
      <c r="D25" s="10"/>
      <c r="E25" s="10"/>
      <c r="F25" s="10" t="s">
        <v>424</v>
      </c>
      <c r="G25" s="37"/>
      <c r="H25" s="37"/>
      <c r="I25" s="38" t="s">
        <v>13</v>
      </c>
      <c r="J25" s="78"/>
      <c r="K25" s="126" t="s">
        <v>183</v>
      </c>
      <c r="L25" s="127" t="s">
        <v>64</v>
      </c>
      <c r="M25" s="21">
        <v>2</v>
      </c>
      <c r="N25" s="125" t="s">
        <v>69</v>
      </c>
      <c r="O25" s="42">
        <v>373</v>
      </c>
      <c r="P25" s="141" t="s">
        <v>425</v>
      </c>
      <c r="Q25" s="140" t="s">
        <v>359</v>
      </c>
    </row>
    <row r="26" spans="2:17" s="20" customFormat="1" ht="18" customHeight="1">
      <c r="B26" s="96"/>
      <c r="C26" s="10"/>
      <c r="D26" s="10"/>
      <c r="E26" s="10"/>
      <c r="F26" s="10" t="s">
        <v>424</v>
      </c>
      <c r="G26" s="37"/>
      <c r="H26" s="37"/>
      <c r="I26" s="38" t="s">
        <v>13</v>
      </c>
      <c r="J26" s="78"/>
      <c r="K26" s="39" t="s">
        <v>186</v>
      </c>
      <c r="L26" s="10" t="s">
        <v>64</v>
      </c>
      <c r="M26" s="10">
        <v>2</v>
      </c>
      <c r="N26" s="41" t="s">
        <v>69</v>
      </c>
      <c r="O26" s="42">
        <v>374</v>
      </c>
      <c r="P26" s="141" t="s">
        <v>425</v>
      </c>
      <c r="Q26" s="140" t="s">
        <v>366</v>
      </c>
    </row>
    <row r="27" spans="2:17" s="20" customFormat="1" ht="18" customHeight="1">
      <c r="B27" s="96"/>
      <c r="C27" s="10"/>
      <c r="D27" s="10"/>
      <c r="E27" s="10"/>
      <c r="F27" s="10" t="s">
        <v>424</v>
      </c>
      <c r="G27" s="37"/>
      <c r="H27" s="37"/>
      <c r="I27" s="38" t="s">
        <v>13</v>
      </c>
      <c r="J27" s="78"/>
      <c r="K27" s="39" t="s">
        <v>181</v>
      </c>
      <c r="L27" s="10" t="s">
        <v>64</v>
      </c>
      <c r="M27" s="10">
        <v>1</v>
      </c>
      <c r="N27" s="41" t="s">
        <v>69</v>
      </c>
      <c r="O27" s="42">
        <v>394</v>
      </c>
      <c r="P27" s="141" t="s">
        <v>425</v>
      </c>
      <c r="Q27" s="140" t="s">
        <v>366</v>
      </c>
    </row>
    <row r="28" spans="2:17" s="20" customFormat="1" ht="18" customHeight="1">
      <c r="B28" s="96"/>
      <c r="C28" s="10"/>
      <c r="D28" s="10"/>
      <c r="E28" s="10"/>
      <c r="F28" s="10" t="s">
        <v>424</v>
      </c>
      <c r="G28" s="37"/>
      <c r="H28" s="37"/>
      <c r="I28" s="38" t="s">
        <v>13</v>
      </c>
      <c r="J28" s="78"/>
      <c r="K28" s="39" t="s">
        <v>182</v>
      </c>
      <c r="L28" s="10" t="s">
        <v>64</v>
      </c>
      <c r="M28" s="10">
        <v>1</v>
      </c>
      <c r="N28" s="41" t="s">
        <v>69</v>
      </c>
      <c r="O28" s="42">
        <v>396</v>
      </c>
      <c r="P28" s="141" t="s">
        <v>425</v>
      </c>
      <c r="Q28" s="140" t="s">
        <v>366</v>
      </c>
    </row>
    <row r="29" spans="2:17" s="20" customFormat="1" ht="18" customHeight="1">
      <c r="B29" s="96"/>
      <c r="C29" s="10"/>
      <c r="D29" s="10"/>
      <c r="E29" s="10"/>
      <c r="F29" s="10" t="s">
        <v>424</v>
      </c>
      <c r="G29" s="37"/>
      <c r="H29" s="37"/>
      <c r="I29" s="38" t="s">
        <v>13</v>
      </c>
      <c r="J29" s="78"/>
      <c r="K29" s="39" t="s">
        <v>189</v>
      </c>
      <c r="L29" s="40" t="s">
        <v>64</v>
      </c>
      <c r="M29" s="10">
        <v>2</v>
      </c>
      <c r="N29" s="41" t="s">
        <v>69</v>
      </c>
      <c r="O29" s="42">
        <v>375</v>
      </c>
      <c r="P29" s="141" t="s">
        <v>425</v>
      </c>
      <c r="Q29" s="140" t="s">
        <v>359</v>
      </c>
    </row>
    <row r="30" spans="2:17" s="20" customFormat="1" ht="18" customHeight="1">
      <c r="B30" s="96"/>
      <c r="C30" s="10"/>
      <c r="D30" s="10"/>
      <c r="E30" s="10"/>
      <c r="F30" s="10" t="s">
        <v>424</v>
      </c>
      <c r="G30" s="37"/>
      <c r="H30" s="37"/>
      <c r="I30" s="38" t="s">
        <v>13</v>
      </c>
      <c r="J30" s="78"/>
      <c r="K30" s="39" t="s">
        <v>159</v>
      </c>
      <c r="L30" s="40" t="s">
        <v>64</v>
      </c>
      <c r="M30" s="10">
        <v>2</v>
      </c>
      <c r="N30" s="41" t="s">
        <v>56</v>
      </c>
      <c r="O30" s="42">
        <v>377</v>
      </c>
      <c r="P30" s="141" t="s">
        <v>426</v>
      </c>
      <c r="Q30" s="140" t="s">
        <v>360</v>
      </c>
    </row>
    <row r="31" spans="2:17" s="20" customFormat="1" ht="18" customHeight="1">
      <c r="B31" s="96"/>
      <c r="C31" s="10"/>
      <c r="D31" s="10"/>
      <c r="E31" s="10"/>
      <c r="F31" s="10" t="s">
        <v>424</v>
      </c>
      <c r="G31" s="37"/>
      <c r="H31" s="37"/>
      <c r="I31" s="38" t="s">
        <v>13</v>
      </c>
      <c r="J31" s="78"/>
      <c r="K31" s="39" t="s">
        <v>161</v>
      </c>
      <c r="L31" s="40" t="s">
        <v>64</v>
      </c>
      <c r="M31" s="10">
        <v>2</v>
      </c>
      <c r="N31" s="41" t="s">
        <v>56</v>
      </c>
      <c r="O31" s="42">
        <v>379</v>
      </c>
      <c r="P31" s="141" t="s">
        <v>426</v>
      </c>
      <c r="Q31" s="140" t="s">
        <v>360</v>
      </c>
    </row>
    <row r="32" spans="2:17" s="20" customFormat="1" ht="18" customHeight="1">
      <c r="B32" s="96"/>
      <c r="C32" s="10"/>
      <c r="D32" s="10"/>
      <c r="E32" s="10"/>
      <c r="F32" s="10" t="s">
        <v>424</v>
      </c>
      <c r="G32" s="37"/>
      <c r="H32" s="37"/>
      <c r="I32" s="38" t="s">
        <v>13</v>
      </c>
      <c r="J32" s="78"/>
      <c r="K32" s="39" t="s">
        <v>163</v>
      </c>
      <c r="L32" s="40" t="s">
        <v>64</v>
      </c>
      <c r="M32" s="10">
        <v>1</v>
      </c>
      <c r="N32" s="41" t="s">
        <v>56</v>
      </c>
      <c r="O32" s="42">
        <v>381</v>
      </c>
      <c r="P32" s="141" t="s">
        <v>426</v>
      </c>
      <c r="Q32" s="140" t="s">
        <v>360</v>
      </c>
    </row>
    <row r="33" spans="2:17" s="20" customFormat="1" ht="18" customHeight="1">
      <c r="B33" s="96"/>
      <c r="C33" s="10"/>
      <c r="D33" s="10"/>
      <c r="E33" s="10"/>
      <c r="F33" s="10" t="s">
        <v>424</v>
      </c>
      <c r="G33" s="37"/>
      <c r="H33" s="37"/>
      <c r="I33" s="38" t="s">
        <v>13</v>
      </c>
      <c r="J33" s="78"/>
      <c r="K33" s="39" t="s">
        <v>166</v>
      </c>
      <c r="L33" s="40" t="s">
        <v>64</v>
      </c>
      <c r="M33" s="10">
        <v>2</v>
      </c>
      <c r="N33" s="41" t="s">
        <v>56</v>
      </c>
      <c r="O33" s="42">
        <v>382</v>
      </c>
      <c r="P33" s="141" t="s">
        <v>426</v>
      </c>
      <c r="Q33" s="140" t="s">
        <v>360</v>
      </c>
    </row>
    <row r="34" spans="2:17" s="20" customFormat="1" ht="18" customHeight="1">
      <c r="B34" s="96"/>
      <c r="C34" s="10"/>
      <c r="D34" s="10"/>
      <c r="E34" s="10"/>
      <c r="F34" s="10" t="s">
        <v>424</v>
      </c>
      <c r="G34" s="37"/>
      <c r="H34" s="37"/>
      <c r="I34" s="38" t="s">
        <v>13</v>
      </c>
      <c r="J34" s="78"/>
      <c r="K34" s="39" t="s">
        <v>174</v>
      </c>
      <c r="L34" s="40" t="s">
        <v>64</v>
      </c>
      <c r="M34" s="10">
        <v>2</v>
      </c>
      <c r="N34" s="41" t="s">
        <v>56</v>
      </c>
      <c r="O34" s="42">
        <v>389</v>
      </c>
      <c r="P34" s="141" t="s">
        <v>426</v>
      </c>
      <c r="Q34" s="140" t="s">
        <v>361</v>
      </c>
    </row>
    <row r="35" spans="2:17" s="20" customFormat="1" ht="18" customHeight="1">
      <c r="B35" s="96"/>
      <c r="C35" s="10"/>
      <c r="D35" s="10"/>
      <c r="E35" s="10"/>
      <c r="F35" s="10" t="s">
        <v>424</v>
      </c>
      <c r="G35" s="37"/>
      <c r="H35" s="37"/>
      <c r="I35" s="38" t="s">
        <v>13</v>
      </c>
      <c r="J35" s="78"/>
      <c r="K35" s="39" t="s">
        <v>175</v>
      </c>
      <c r="L35" s="40" t="s">
        <v>64</v>
      </c>
      <c r="M35" s="10">
        <v>1</v>
      </c>
      <c r="N35" s="41" t="s">
        <v>56</v>
      </c>
      <c r="O35" s="42">
        <v>391</v>
      </c>
      <c r="P35" s="141" t="s">
        <v>426</v>
      </c>
      <c r="Q35" s="140" t="s">
        <v>364</v>
      </c>
    </row>
    <row r="36" spans="2:17" s="20" customFormat="1" ht="18" customHeight="1">
      <c r="B36" s="96"/>
      <c r="C36" s="10"/>
      <c r="D36" s="10"/>
      <c r="E36" s="10"/>
      <c r="F36" s="10" t="s">
        <v>424</v>
      </c>
      <c r="G36" s="37"/>
      <c r="H36" s="37"/>
      <c r="I36" s="38" t="s">
        <v>13</v>
      </c>
      <c r="J36" s="78"/>
      <c r="K36" s="39" t="s">
        <v>187</v>
      </c>
      <c r="L36" s="10" t="s">
        <v>64</v>
      </c>
      <c r="M36" s="10">
        <v>2</v>
      </c>
      <c r="N36" s="41" t="s">
        <v>56</v>
      </c>
      <c r="O36" s="42">
        <v>400</v>
      </c>
      <c r="P36" s="141" t="s">
        <v>425</v>
      </c>
      <c r="Q36" s="140" t="s">
        <v>366</v>
      </c>
    </row>
    <row r="37" spans="2:17" s="20" customFormat="1" ht="18" customHeight="1">
      <c r="B37" s="96"/>
      <c r="C37" s="10"/>
      <c r="D37" s="10"/>
      <c r="E37" s="10"/>
      <c r="F37" s="10" t="s">
        <v>22</v>
      </c>
      <c r="G37" s="37"/>
      <c r="H37" s="37"/>
      <c r="I37" s="38" t="s">
        <v>13</v>
      </c>
      <c r="J37" s="78"/>
      <c r="K37" s="39" t="s">
        <v>119</v>
      </c>
      <c r="L37" s="40" t="s">
        <v>64</v>
      </c>
      <c r="M37" s="10">
        <v>1</v>
      </c>
      <c r="N37" s="41" t="s">
        <v>56</v>
      </c>
      <c r="O37" s="42">
        <v>402</v>
      </c>
      <c r="P37" s="141" t="s">
        <v>425</v>
      </c>
      <c r="Q37" s="140" t="s">
        <v>366</v>
      </c>
    </row>
    <row r="38" spans="2:17" s="20" customFormat="1" ht="18" customHeight="1">
      <c r="B38" s="96"/>
      <c r="C38" s="10"/>
      <c r="D38" s="10"/>
      <c r="E38" s="10"/>
      <c r="F38" s="10" t="s">
        <v>424</v>
      </c>
      <c r="G38" s="37"/>
      <c r="H38" s="37"/>
      <c r="I38" s="38" t="s">
        <v>13</v>
      </c>
      <c r="J38" s="78"/>
      <c r="K38" s="39" t="s">
        <v>190</v>
      </c>
      <c r="L38" s="40" t="s">
        <v>64</v>
      </c>
      <c r="M38" s="10">
        <v>1</v>
      </c>
      <c r="N38" s="41" t="s">
        <v>56</v>
      </c>
      <c r="O38" s="42">
        <v>405</v>
      </c>
      <c r="P38" s="141" t="s">
        <v>425</v>
      </c>
      <c r="Q38" s="140" t="s">
        <v>359</v>
      </c>
    </row>
    <row r="39" spans="2:17" s="20" customFormat="1" ht="18" customHeight="1">
      <c r="B39" s="96"/>
      <c r="C39" s="10"/>
      <c r="D39" s="10"/>
      <c r="E39" s="10"/>
      <c r="F39" s="10" t="s">
        <v>22</v>
      </c>
      <c r="G39" s="37"/>
      <c r="H39" s="37"/>
      <c r="I39" s="38" t="s">
        <v>13</v>
      </c>
      <c r="J39" s="78"/>
      <c r="K39" s="45" t="s">
        <v>194</v>
      </c>
      <c r="L39" s="40" t="s">
        <v>40</v>
      </c>
      <c r="M39" s="10">
        <v>1</v>
      </c>
      <c r="N39" s="125" t="s">
        <v>56</v>
      </c>
      <c r="O39" s="42">
        <v>407</v>
      </c>
      <c r="P39" s="141" t="s">
        <v>426</v>
      </c>
      <c r="Q39" s="140" t="s">
        <v>363</v>
      </c>
    </row>
    <row r="40" spans="2:17" s="20" customFormat="1" ht="18" customHeight="1">
      <c r="B40" s="96"/>
      <c r="C40" s="10"/>
      <c r="D40" s="10"/>
      <c r="E40" s="10"/>
      <c r="F40" s="10" t="s">
        <v>424</v>
      </c>
      <c r="G40" s="37"/>
      <c r="H40" s="37"/>
      <c r="I40" s="38" t="s">
        <v>13</v>
      </c>
      <c r="J40" s="78"/>
      <c r="K40" s="45" t="s">
        <v>179</v>
      </c>
      <c r="L40" s="40" t="s">
        <v>40</v>
      </c>
      <c r="M40" s="10">
        <v>1</v>
      </c>
      <c r="N40" s="41" t="s">
        <v>56</v>
      </c>
      <c r="O40" s="42">
        <v>425</v>
      </c>
      <c r="P40" s="141" t="s">
        <v>426</v>
      </c>
      <c r="Q40" s="140" t="s">
        <v>363</v>
      </c>
    </row>
    <row r="41" spans="2:17" s="20" customFormat="1" ht="18" customHeight="1">
      <c r="B41" s="96"/>
      <c r="C41" s="10"/>
      <c r="D41" s="10"/>
      <c r="E41" s="10"/>
      <c r="F41" s="10" t="s">
        <v>424</v>
      </c>
      <c r="G41" s="37"/>
      <c r="H41" s="37"/>
      <c r="I41" s="38" t="s">
        <v>13</v>
      </c>
      <c r="J41" s="78"/>
      <c r="K41" s="39" t="s">
        <v>176</v>
      </c>
      <c r="L41" s="10" t="s">
        <v>40</v>
      </c>
      <c r="M41" s="10">
        <v>1</v>
      </c>
      <c r="N41" s="41" t="s">
        <v>56</v>
      </c>
      <c r="O41" s="42">
        <v>392</v>
      </c>
      <c r="P41" s="141" t="s">
        <v>425</v>
      </c>
      <c r="Q41" s="140" t="s">
        <v>366</v>
      </c>
    </row>
    <row r="42" spans="2:17" s="20" customFormat="1" ht="18" customHeight="1">
      <c r="B42" s="97"/>
      <c r="C42" s="10"/>
      <c r="D42" s="10"/>
      <c r="E42" s="10"/>
      <c r="F42" s="10" t="s">
        <v>22</v>
      </c>
      <c r="G42" s="37"/>
      <c r="H42" s="37"/>
      <c r="I42" s="38" t="s">
        <v>67</v>
      </c>
      <c r="J42" s="78"/>
      <c r="K42" s="45" t="s">
        <v>192</v>
      </c>
      <c r="L42" s="40" t="s">
        <v>72</v>
      </c>
      <c r="M42" s="10">
        <v>1</v>
      </c>
      <c r="N42" s="41" t="s">
        <v>55</v>
      </c>
      <c r="O42" s="42">
        <v>410</v>
      </c>
      <c r="P42" s="141" t="s">
        <v>425</v>
      </c>
      <c r="Q42" s="140" t="s">
        <v>359</v>
      </c>
    </row>
    <row r="43" spans="2:17" s="20" customFormat="1" ht="18" customHeight="1">
      <c r="B43" s="97"/>
      <c r="C43" s="10"/>
      <c r="D43" s="10"/>
      <c r="E43" s="10"/>
      <c r="F43" s="10" t="s">
        <v>22</v>
      </c>
      <c r="G43" s="37"/>
      <c r="H43" s="37"/>
      <c r="I43" s="38" t="s">
        <v>67</v>
      </c>
      <c r="J43" s="78"/>
      <c r="K43" s="45" t="s">
        <v>193</v>
      </c>
      <c r="L43" s="40" t="s">
        <v>72</v>
      </c>
      <c r="M43" s="10">
        <v>2</v>
      </c>
      <c r="N43" s="41" t="s">
        <v>55</v>
      </c>
      <c r="O43" s="42">
        <v>411</v>
      </c>
      <c r="P43" s="141" t="s">
        <v>425</v>
      </c>
      <c r="Q43" s="140" t="s">
        <v>359</v>
      </c>
    </row>
    <row r="44" spans="2:17" s="20" customFormat="1" ht="18" customHeight="1">
      <c r="B44" s="97"/>
      <c r="C44" s="10"/>
      <c r="D44" s="10"/>
      <c r="E44" s="10"/>
      <c r="F44" s="10" t="s">
        <v>22</v>
      </c>
      <c r="G44" s="37"/>
      <c r="H44" s="37"/>
      <c r="I44" s="38" t="s">
        <v>67</v>
      </c>
      <c r="J44" s="78"/>
      <c r="K44" s="45" t="s">
        <v>65</v>
      </c>
      <c r="L44" s="40" t="s">
        <v>72</v>
      </c>
      <c r="M44" s="10">
        <v>1</v>
      </c>
      <c r="N44" s="41" t="s">
        <v>523</v>
      </c>
      <c r="O44" s="42">
        <v>446</v>
      </c>
      <c r="P44" s="141" t="s">
        <v>425</v>
      </c>
      <c r="Q44" s="140" t="s">
        <v>359</v>
      </c>
    </row>
    <row r="45" spans="2:17" s="20" customFormat="1" ht="18" customHeight="1">
      <c r="B45" s="96"/>
      <c r="C45" s="10"/>
      <c r="D45" s="10"/>
      <c r="E45" s="10"/>
      <c r="F45" s="10" t="s">
        <v>424</v>
      </c>
      <c r="G45" s="37"/>
      <c r="H45" s="37"/>
      <c r="I45" s="38" t="s">
        <v>13</v>
      </c>
      <c r="J45" s="78"/>
      <c r="K45" s="39" t="s">
        <v>85</v>
      </c>
      <c r="L45" s="10" t="s">
        <v>64</v>
      </c>
      <c r="M45" s="10">
        <v>8</v>
      </c>
      <c r="N45" s="41" t="s">
        <v>57</v>
      </c>
      <c r="O45" s="42">
        <v>412</v>
      </c>
      <c r="P45" s="141" t="s">
        <v>425</v>
      </c>
      <c r="Q45" s="140" t="s">
        <v>359</v>
      </c>
    </row>
    <row r="46" spans="2:17" s="20" customFormat="1" ht="18" customHeight="1">
      <c r="B46" s="96"/>
      <c r="C46" s="10"/>
      <c r="D46" s="10"/>
      <c r="E46" s="10"/>
      <c r="F46" s="70" t="s">
        <v>424</v>
      </c>
      <c r="G46" s="79"/>
      <c r="H46" s="37"/>
      <c r="I46" s="103" t="s">
        <v>13</v>
      </c>
      <c r="J46" s="78"/>
      <c r="K46" s="39" t="s">
        <v>162</v>
      </c>
      <c r="L46" s="40" t="s">
        <v>64</v>
      </c>
      <c r="M46" s="10">
        <v>1</v>
      </c>
      <c r="N46" s="41" t="s">
        <v>57</v>
      </c>
      <c r="O46" s="42">
        <v>413</v>
      </c>
      <c r="P46" s="141" t="s">
        <v>426</v>
      </c>
      <c r="Q46" s="140" t="s">
        <v>360</v>
      </c>
    </row>
    <row r="47" spans="2:17" s="20" customFormat="1" ht="18" customHeight="1">
      <c r="B47" s="96"/>
      <c r="C47" s="10"/>
      <c r="D47" s="10"/>
      <c r="E47" s="10"/>
      <c r="F47" s="10" t="s">
        <v>22</v>
      </c>
      <c r="G47" s="37"/>
      <c r="H47" s="37"/>
      <c r="I47" s="38" t="s">
        <v>13</v>
      </c>
      <c r="J47" s="78"/>
      <c r="K47" s="45" t="s">
        <v>168</v>
      </c>
      <c r="L47" s="10" t="s">
        <v>64</v>
      </c>
      <c r="M47" s="10">
        <v>1</v>
      </c>
      <c r="N47" s="41" t="s">
        <v>57</v>
      </c>
      <c r="O47" s="42">
        <v>440</v>
      </c>
      <c r="P47" s="141" t="s">
        <v>426</v>
      </c>
      <c r="Q47" s="140" t="s">
        <v>360</v>
      </c>
    </row>
    <row r="48" spans="2:17" s="20" customFormat="1" ht="18" customHeight="1">
      <c r="B48" s="96"/>
      <c r="C48" s="10"/>
      <c r="D48" s="10"/>
      <c r="E48" s="10"/>
      <c r="F48" s="10" t="s">
        <v>424</v>
      </c>
      <c r="G48" s="37"/>
      <c r="H48" s="37"/>
      <c r="I48" s="38" t="s">
        <v>13</v>
      </c>
      <c r="J48" s="78"/>
      <c r="K48" s="39" t="s">
        <v>164</v>
      </c>
      <c r="L48" s="40" t="s">
        <v>64</v>
      </c>
      <c r="M48" s="10">
        <v>2</v>
      </c>
      <c r="N48" s="41" t="s">
        <v>57</v>
      </c>
      <c r="O48" s="42">
        <v>415</v>
      </c>
      <c r="P48" s="141" t="s">
        <v>426</v>
      </c>
      <c r="Q48" s="140" t="s">
        <v>360</v>
      </c>
    </row>
    <row r="49" spans="2:17" s="20" customFormat="1" ht="18" customHeight="1">
      <c r="B49" s="96"/>
      <c r="C49" s="10"/>
      <c r="D49" s="10"/>
      <c r="E49" s="10"/>
      <c r="F49" s="10" t="s">
        <v>424</v>
      </c>
      <c r="G49" s="37"/>
      <c r="H49" s="37"/>
      <c r="I49" s="38" t="s">
        <v>13</v>
      </c>
      <c r="J49" s="78"/>
      <c r="K49" s="39" t="s">
        <v>167</v>
      </c>
      <c r="L49" s="40" t="s">
        <v>64</v>
      </c>
      <c r="M49" s="10">
        <v>1</v>
      </c>
      <c r="N49" s="41" t="s">
        <v>57</v>
      </c>
      <c r="O49" s="42">
        <v>417</v>
      </c>
      <c r="P49" s="141" t="s">
        <v>426</v>
      </c>
      <c r="Q49" s="140" t="s">
        <v>360</v>
      </c>
    </row>
    <row r="50" spans="2:17" s="20" customFormat="1" ht="18" customHeight="1">
      <c r="B50" s="96"/>
      <c r="C50" s="10"/>
      <c r="D50" s="10"/>
      <c r="E50" s="10"/>
      <c r="F50" s="10" t="s">
        <v>424</v>
      </c>
      <c r="G50" s="37"/>
      <c r="H50" s="37"/>
      <c r="I50" s="38" t="s">
        <v>13</v>
      </c>
      <c r="J50" s="78"/>
      <c r="K50" s="39" t="s">
        <v>170</v>
      </c>
      <c r="L50" s="40" t="s">
        <v>64</v>
      </c>
      <c r="M50" s="10">
        <v>1</v>
      </c>
      <c r="N50" s="41" t="s">
        <v>57</v>
      </c>
      <c r="O50" s="42">
        <v>419</v>
      </c>
      <c r="P50" s="141" t="s">
        <v>426</v>
      </c>
      <c r="Q50" s="140" t="s">
        <v>363</v>
      </c>
    </row>
    <row r="51" spans="2:17" s="20" customFormat="1" ht="18" customHeight="1">
      <c r="B51" s="97"/>
      <c r="C51" s="10"/>
      <c r="D51" s="10"/>
      <c r="E51" s="10"/>
      <c r="F51" s="10" t="s">
        <v>424</v>
      </c>
      <c r="G51" s="37"/>
      <c r="H51" s="37"/>
      <c r="I51" s="38" t="s">
        <v>13</v>
      </c>
      <c r="J51" s="78"/>
      <c r="K51" s="45" t="s">
        <v>180</v>
      </c>
      <c r="L51" s="40" t="s">
        <v>64</v>
      </c>
      <c r="M51" s="10">
        <v>1</v>
      </c>
      <c r="N51" s="41" t="s">
        <v>57</v>
      </c>
      <c r="O51" s="42">
        <v>426</v>
      </c>
      <c r="P51" s="141" t="s">
        <v>426</v>
      </c>
      <c r="Q51" s="140" t="s">
        <v>363</v>
      </c>
    </row>
    <row r="52" spans="2:17" s="20" customFormat="1" ht="18" customHeight="1">
      <c r="B52" s="97"/>
      <c r="C52" s="10"/>
      <c r="D52" s="10"/>
      <c r="E52" s="10"/>
      <c r="F52" s="10" t="s">
        <v>424</v>
      </c>
      <c r="G52" s="37"/>
      <c r="H52" s="37"/>
      <c r="I52" s="38" t="s">
        <v>13</v>
      </c>
      <c r="J52" s="78"/>
      <c r="K52" s="39" t="s">
        <v>188</v>
      </c>
      <c r="L52" s="10" t="s">
        <v>64</v>
      </c>
      <c r="M52" s="10">
        <v>2</v>
      </c>
      <c r="N52" s="41" t="s">
        <v>57</v>
      </c>
      <c r="O52" s="42">
        <v>434</v>
      </c>
      <c r="P52" s="141" t="s">
        <v>425</v>
      </c>
      <c r="Q52" s="140" t="s">
        <v>366</v>
      </c>
    </row>
    <row r="53" spans="2:17" s="20" customFormat="1" ht="18" customHeight="1">
      <c r="B53" s="97"/>
      <c r="C53" s="10"/>
      <c r="D53" s="10"/>
      <c r="E53" s="10"/>
      <c r="F53" s="10" t="s">
        <v>22</v>
      </c>
      <c r="G53" s="37"/>
      <c r="H53" s="37"/>
      <c r="I53" s="38" t="s">
        <v>13</v>
      </c>
      <c r="J53" s="78"/>
      <c r="K53" s="39" t="s">
        <v>119</v>
      </c>
      <c r="L53" s="40" t="s">
        <v>64</v>
      </c>
      <c r="M53" s="10">
        <v>1</v>
      </c>
      <c r="N53" s="41" t="s">
        <v>57</v>
      </c>
      <c r="O53" s="42">
        <v>436</v>
      </c>
      <c r="P53" s="141" t="s">
        <v>425</v>
      </c>
      <c r="Q53" s="140" t="s">
        <v>366</v>
      </c>
    </row>
    <row r="54" spans="2:17" s="20" customFormat="1" ht="18" customHeight="1">
      <c r="B54" s="97"/>
      <c r="C54" s="10"/>
      <c r="D54" s="10"/>
      <c r="E54" s="10"/>
      <c r="F54" s="10" t="s">
        <v>424</v>
      </c>
      <c r="G54" s="37"/>
      <c r="H54" s="37"/>
      <c r="I54" s="38" t="s">
        <v>13</v>
      </c>
      <c r="J54" s="78"/>
      <c r="K54" s="39" t="s">
        <v>191</v>
      </c>
      <c r="L54" s="40" t="s">
        <v>64</v>
      </c>
      <c r="M54" s="10">
        <v>1</v>
      </c>
      <c r="N54" s="41" t="s">
        <v>57</v>
      </c>
      <c r="O54" s="42">
        <v>438</v>
      </c>
      <c r="P54" s="141" t="s">
        <v>425</v>
      </c>
      <c r="Q54" s="140" t="s">
        <v>359</v>
      </c>
    </row>
    <row r="55" spans="2:17" s="20" customFormat="1" ht="18" customHeight="1">
      <c r="B55" s="96"/>
      <c r="C55" s="10"/>
      <c r="D55" s="10"/>
      <c r="E55" s="10"/>
      <c r="F55" s="10" t="s">
        <v>424</v>
      </c>
      <c r="G55" s="37"/>
      <c r="H55" s="37"/>
      <c r="I55" s="38" t="s">
        <v>13</v>
      </c>
      <c r="J55" s="78"/>
      <c r="K55" s="39" t="s">
        <v>177</v>
      </c>
      <c r="L55" s="40" t="s">
        <v>40</v>
      </c>
      <c r="M55" s="10">
        <v>2</v>
      </c>
      <c r="N55" s="41" t="s">
        <v>57</v>
      </c>
      <c r="O55" s="42">
        <v>420</v>
      </c>
      <c r="P55" s="141" t="s">
        <v>426</v>
      </c>
      <c r="Q55" s="140" t="s">
        <v>364</v>
      </c>
    </row>
    <row r="56" spans="2:17" s="20" customFormat="1" ht="18" customHeight="1">
      <c r="B56" s="96"/>
      <c r="C56" s="10"/>
      <c r="D56" s="10"/>
      <c r="E56" s="10"/>
      <c r="F56" s="10" t="s">
        <v>424</v>
      </c>
      <c r="G56" s="37"/>
      <c r="H56" s="37"/>
      <c r="I56" s="38" t="s">
        <v>13</v>
      </c>
      <c r="J56" s="78"/>
      <c r="K56" s="39" t="s">
        <v>178</v>
      </c>
      <c r="L56" s="40" t="s">
        <v>40</v>
      </c>
      <c r="M56" s="10">
        <v>1</v>
      </c>
      <c r="N56" s="41" t="s">
        <v>57</v>
      </c>
      <c r="O56" s="42">
        <v>423</v>
      </c>
      <c r="P56" s="141" t="s">
        <v>426</v>
      </c>
      <c r="Q56" s="140" t="s">
        <v>362</v>
      </c>
    </row>
    <row r="57" spans="2:17" s="20" customFormat="1" ht="18" customHeight="1">
      <c r="B57" s="96"/>
      <c r="C57" s="10"/>
      <c r="D57" s="10"/>
      <c r="E57" s="10"/>
      <c r="F57" s="10" t="s">
        <v>424</v>
      </c>
      <c r="G57" s="37"/>
      <c r="H57" s="37"/>
      <c r="I57" s="38" t="s">
        <v>13</v>
      </c>
      <c r="J57" s="78"/>
      <c r="K57" s="39" t="s">
        <v>524</v>
      </c>
      <c r="L57" s="40" t="s">
        <v>72</v>
      </c>
      <c r="M57" s="10">
        <v>1</v>
      </c>
      <c r="N57" s="41" t="s">
        <v>57</v>
      </c>
      <c r="O57" s="42">
        <v>414</v>
      </c>
      <c r="P57" s="141" t="s">
        <v>426</v>
      </c>
      <c r="Q57" s="140" t="s">
        <v>360</v>
      </c>
    </row>
    <row r="58" spans="2:17" s="20" customFormat="1" ht="18" customHeight="1">
      <c r="B58" s="97"/>
      <c r="C58" s="10"/>
      <c r="D58" s="10"/>
      <c r="E58" s="10"/>
      <c r="F58" s="10" t="s">
        <v>22</v>
      </c>
      <c r="G58" s="37"/>
      <c r="H58" s="37"/>
      <c r="I58" s="38" t="s">
        <v>13</v>
      </c>
      <c r="J58" s="78"/>
      <c r="K58" s="45" t="s">
        <v>195</v>
      </c>
      <c r="L58" s="40" t="s">
        <v>40</v>
      </c>
      <c r="M58" s="10">
        <v>1</v>
      </c>
      <c r="N58" s="125" t="s">
        <v>57</v>
      </c>
      <c r="O58" s="42">
        <v>444</v>
      </c>
      <c r="P58" s="141" t="s">
        <v>426</v>
      </c>
      <c r="Q58" s="140" t="s">
        <v>365</v>
      </c>
    </row>
    <row r="59" spans="2:17" s="20" customFormat="1" ht="18" customHeight="1">
      <c r="B59" s="97"/>
      <c r="C59" s="10"/>
      <c r="D59" s="10"/>
      <c r="E59" s="10"/>
      <c r="F59" s="10" t="s">
        <v>22</v>
      </c>
      <c r="G59" s="37"/>
      <c r="H59" s="37"/>
      <c r="I59" s="38" t="s">
        <v>13</v>
      </c>
      <c r="J59" s="78"/>
      <c r="K59" s="45" t="s">
        <v>196</v>
      </c>
      <c r="L59" s="40" t="s">
        <v>40</v>
      </c>
      <c r="M59" s="10">
        <v>1</v>
      </c>
      <c r="N59" s="125" t="s">
        <v>57</v>
      </c>
      <c r="O59" s="42">
        <v>445</v>
      </c>
      <c r="P59" s="141" t="s">
        <v>426</v>
      </c>
      <c r="Q59" s="140" t="s">
        <v>365</v>
      </c>
    </row>
    <row r="60" spans="2:17" s="20" customFormat="1" ht="18" customHeight="1">
      <c r="B60" s="97"/>
      <c r="C60" s="10" t="s">
        <v>428</v>
      </c>
      <c r="D60" s="10" t="s">
        <v>428</v>
      </c>
      <c r="E60" s="10" t="s">
        <v>428</v>
      </c>
      <c r="F60" s="10" t="s">
        <v>424</v>
      </c>
      <c r="G60" s="37"/>
      <c r="H60" s="37"/>
      <c r="I60" s="38" t="s">
        <v>13</v>
      </c>
      <c r="J60" s="78"/>
      <c r="K60" s="45" t="s">
        <v>21</v>
      </c>
      <c r="L60" s="10" t="s">
        <v>78</v>
      </c>
      <c r="M60" s="10">
        <v>6</v>
      </c>
      <c r="N60" s="41" t="s">
        <v>79</v>
      </c>
      <c r="O60" s="42">
        <v>515</v>
      </c>
      <c r="P60" s="141" t="s">
        <v>425</v>
      </c>
      <c r="Q60" s="140" t="s">
        <v>359</v>
      </c>
    </row>
    <row r="61" spans="2:17" s="20" customFormat="1" ht="18" customHeight="1">
      <c r="B61" s="97"/>
      <c r="C61" s="10" t="s">
        <v>428</v>
      </c>
      <c r="D61" s="10" t="s">
        <v>428</v>
      </c>
      <c r="E61" s="10" t="s">
        <v>428</v>
      </c>
      <c r="F61" s="10" t="s">
        <v>424</v>
      </c>
      <c r="G61" s="37"/>
      <c r="H61" s="37"/>
      <c r="I61" s="38" t="s">
        <v>13</v>
      </c>
      <c r="J61" s="78"/>
      <c r="K61" s="39" t="s">
        <v>149</v>
      </c>
      <c r="L61" s="10" t="s">
        <v>78</v>
      </c>
      <c r="M61" s="10">
        <v>2</v>
      </c>
      <c r="N61" s="41" t="s">
        <v>79</v>
      </c>
      <c r="O61" s="42">
        <v>516</v>
      </c>
      <c r="P61" s="141" t="s">
        <v>425</v>
      </c>
      <c r="Q61" s="140" t="s">
        <v>359</v>
      </c>
    </row>
    <row r="62" spans="2:17" s="20" customFormat="1" ht="18" customHeight="1">
      <c r="B62" s="97"/>
      <c r="C62" s="10" t="s">
        <v>428</v>
      </c>
      <c r="D62" s="10" t="s">
        <v>428</v>
      </c>
      <c r="E62" s="10" t="s">
        <v>428</v>
      </c>
      <c r="F62" s="10" t="s">
        <v>424</v>
      </c>
      <c r="G62" s="37"/>
      <c r="H62" s="37"/>
      <c r="I62" s="38" t="s">
        <v>13</v>
      </c>
      <c r="J62" s="78"/>
      <c r="K62" s="39" t="s">
        <v>81</v>
      </c>
      <c r="L62" s="10" t="s">
        <v>78</v>
      </c>
      <c r="M62" s="10">
        <v>2</v>
      </c>
      <c r="N62" s="41" t="s">
        <v>79</v>
      </c>
      <c r="O62" s="42">
        <v>522</v>
      </c>
      <c r="P62" s="141" t="s">
        <v>425</v>
      </c>
      <c r="Q62" s="140" t="s">
        <v>359</v>
      </c>
    </row>
    <row r="63" spans="2:17" s="20" customFormat="1" ht="18" customHeight="1">
      <c r="B63" s="97"/>
      <c r="C63" s="10" t="s">
        <v>22</v>
      </c>
      <c r="D63" s="10" t="s">
        <v>22</v>
      </c>
      <c r="E63" s="10" t="s">
        <v>22</v>
      </c>
      <c r="F63" s="10" t="s">
        <v>424</v>
      </c>
      <c r="G63" s="37"/>
      <c r="H63" s="37"/>
      <c r="I63" s="38" t="s">
        <v>13</v>
      </c>
      <c r="J63" s="78"/>
      <c r="K63" s="39" t="s">
        <v>152</v>
      </c>
      <c r="L63" s="10" t="s">
        <v>82</v>
      </c>
      <c r="M63" s="10">
        <v>2</v>
      </c>
      <c r="N63" s="41" t="s">
        <v>79</v>
      </c>
      <c r="O63" s="42">
        <v>527</v>
      </c>
      <c r="P63" s="141" t="s">
        <v>426</v>
      </c>
      <c r="Q63" s="140" t="s">
        <v>360</v>
      </c>
    </row>
    <row r="64" spans="2:17" s="20" customFormat="1" ht="18" customHeight="1">
      <c r="B64" s="97"/>
      <c r="C64" s="10" t="s">
        <v>22</v>
      </c>
      <c r="D64" s="10" t="s">
        <v>22</v>
      </c>
      <c r="E64" s="10" t="s">
        <v>22</v>
      </c>
      <c r="F64" s="10" t="s">
        <v>424</v>
      </c>
      <c r="G64" s="37"/>
      <c r="H64" s="37"/>
      <c r="I64" s="38" t="s">
        <v>13</v>
      </c>
      <c r="J64" s="78"/>
      <c r="K64" s="39" t="s">
        <v>154</v>
      </c>
      <c r="L64" s="10" t="s">
        <v>82</v>
      </c>
      <c r="M64" s="10">
        <v>2</v>
      </c>
      <c r="N64" s="41" t="s">
        <v>79</v>
      </c>
      <c r="O64" s="42">
        <v>531</v>
      </c>
      <c r="P64" s="141" t="s">
        <v>426</v>
      </c>
      <c r="Q64" s="140" t="s">
        <v>361</v>
      </c>
    </row>
    <row r="65" spans="2:17" s="20" customFormat="1" ht="18" customHeight="1">
      <c r="B65" s="97"/>
      <c r="C65" s="10" t="s">
        <v>22</v>
      </c>
      <c r="D65" s="10" t="s">
        <v>22</v>
      </c>
      <c r="E65" s="10" t="s">
        <v>22</v>
      </c>
      <c r="F65" s="10" t="s">
        <v>424</v>
      </c>
      <c r="G65" s="37"/>
      <c r="H65" s="37"/>
      <c r="I65" s="38" t="s">
        <v>13</v>
      </c>
      <c r="J65" s="78"/>
      <c r="K65" s="39" t="s">
        <v>525</v>
      </c>
      <c r="L65" s="10" t="s">
        <v>82</v>
      </c>
      <c r="M65" s="10">
        <v>2</v>
      </c>
      <c r="N65" s="41" t="s">
        <v>79</v>
      </c>
      <c r="O65" s="42">
        <v>537</v>
      </c>
      <c r="P65" s="141" t="s">
        <v>426</v>
      </c>
      <c r="Q65" s="140" t="s">
        <v>362</v>
      </c>
    </row>
    <row r="66" spans="2:17" s="20" customFormat="1" ht="18" customHeight="1">
      <c r="B66" s="97"/>
      <c r="C66" s="10" t="s">
        <v>22</v>
      </c>
      <c r="D66" s="10" t="s">
        <v>22</v>
      </c>
      <c r="E66" s="10" t="s">
        <v>22</v>
      </c>
      <c r="F66" s="10" t="s">
        <v>424</v>
      </c>
      <c r="G66" s="37"/>
      <c r="H66" s="37"/>
      <c r="I66" s="38" t="s">
        <v>13</v>
      </c>
      <c r="J66" s="78"/>
      <c r="K66" s="39" t="s">
        <v>155</v>
      </c>
      <c r="L66" s="10" t="s">
        <v>82</v>
      </c>
      <c r="M66" s="10">
        <v>2</v>
      </c>
      <c r="N66" s="41" t="s">
        <v>79</v>
      </c>
      <c r="O66" s="42">
        <v>539</v>
      </c>
      <c r="P66" s="141" t="s">
        <v>426</v>
      </c>
      <c r="Q66" s="140" t="s">
        <v>363</v>
      </c>
    </row>
    <row r="67" spans="2:17" s="20" customFormat="1" ht="18" customHeight="1">
      <c r="B67" s="97"/>
      <c r="C67" s="10" t="s">
        <v>22</v>
      </c>
      <c r="D67" s="10" t="s">
        <v>22</v>
      </c>
      <c r="E67" s="10" t="s">
        <v>22</v>
      </c>
      <c r="F67" s="10" t="s">
        <v>424</v>
      </c>
      <c r="G67" s="37"/>
      <c r="H67" s="37"/>
      <c r="I67" s="38" t="s">
        <v>13</v>
      </c>
      <c r="J67" s="78"/>
      <c r="K67" s="39" t="s">
        <v>156</v>
      </c>
      <c r="L67" s="10" t="s">
        <v>82</v>
      </c>
      <c r="M67" s="10">
        <v>2</v>
      </c>
      <c r="N67" s="41" t="s">
        <v>79</v>
      </c>
      <c r="O67" s="42">
        <v>540</v>
      </c>
      <c r="P67" s="141" t="s">
        <v>426</v>
      </c>
      <c r="Q67" s="140" t="s">
        <v>364</v>
      </c>
    </row>
    <row r="68" spans="2:17" s="20" customFormat="1" ht="18" customHeight="1">
      <c r="B68" s="97"/>
      <c r="C68" s="10" t="s">
        <v>428</v>
      </c>
      <c r="D68" s="10" t="s">
        <v>428</v>
      </c>
      <c r="E68" s="10" t="s">
        <v>428</v>
      </c>
      <c r="F68" s="10" t="s">
        <v>424</v>
      </c>
      <c r="G68" s="37"/>
      <c r="H68" s="37"/>
      <c r="I68" s="38" t="s">
        <v>13</v>
      </c>
      <c r="J68" s="78"/>
      <c r="K68" s="39" t="s">
        <v>150</v>
      </c>
      <c r="L68" s="10" t="s">
        <v>78</v>
      </c>
      <c r="M68" s="10">
        <v>2</v>
      </c>
      <c r="N68" s="41" t="s">
        <v>80</v>
      </c>
      <c r="O68" s="42">
        <v>519</v>
      </c>
      <c r="P68" s="141" t="s">
        <v>425</v>
      </c>
      <c r="Q68" s="140" t="s">
        <v>359</v>
      </c>
    </row>
    <row r="69" spans="2:17" s="20" customFormat="1" ht="18" customHeight="1">
      <c r="B69" s="97"/>
      <c r="C69" s="10" t="s">
        <v>22</v>
      </c>
      <c r="D69" s="10" t="s">
        <v>22</v>
      </c>
      <c r="E69" s="10" t="s">
        <v>424</v>
      </c>
      <c r="F69" s="70" t="s">
        <v>424</v>
      </c>
      <c r="G69" s="100"/>
      <c r="H69" s="37"/>
      <c r="I69" s="38" t="s">
        <v>13</v>
      </c>
      <c r="J69" s="78"/>
      <c r="K69" s="77" t="s">
        <v>151</v>
      </c>
      <c r="L69" s="78" t="s">
        <v>82</v>
      </c>
      <c r="M69" s="78">
        <v>2</v>
      </c>
      <c r="N69" s="101" t="s">
        <v>80</v>
      </c>
      <c r="O69" s="42">
        <v>525</v>
      </c>
      <c r="P69" s="141" t="s">
        <v>426</v>
      </c>
      <c r="Q69" s="140" t="s">
        <v>360</v>
      </c>
    </row>
    <row r="70" spans="2:17" s="20" customFormat="1" ht="18" customHeight="1">
      <c r="B70" s="97"/>
      <c r="C70" s="10" t="s">
        <v>22</v>
      </c>
      <c r="D70" s="10" t="s">
        <v>22</v>
      </c>
      <c r="E70" s="10" t="s">
        <v>22</v>
      </c>
      <c r="F70" s="70" t="s">
        <v>424</v>
      </c>
      <c r="G70" s="102"/>
      <c r="H70" s="79"/>
      <c r="I70" s="103" t="s">
        <v>13</v>
      </c>
      <c r="J70" s="75"/>
      <c r="K70" s="72" t="s">
        <v>526</v>
      </c>
      <c r="L70" s="75" t="s">
        <v>82</v>
      </c>
      <c r="M70" s="75">
        <v>2</v>
      </c>
      <c r="N70" s="76" t="s">
        <v>80</v>
      </c>
      <c r="O70" s="42" t="s">
        <v>527</v>
      </c>
      <c r="P70" s="141" t="s">
        <v>426</v>
      </c>
      <c r="Q70" s="140" t="s">
        <v>360</v>
      </c>
    </row>
    <row r="71" spans="2:17" s="20" customFormat="1" ht="18" customHeight="1">
      <c r="B71" s="97"/>
      <c r="C71" s="10" t="s">
        <v>22</v>
      </c>
      <c r="D71" s="10" t="s">
        <v>22</v>
      </c>
      <c r="E71" s="10" t="s">
        <v>22</v>
      </c>
      <c r="F71" s="10" t="s">
        <v>424</v>
      </c>
      <c r="G71" s="37"/>
      <c r="H71" s="37"/>
      <c r="I71" s="38" t="s">
        <v>13</v>
      </c>
      <c r="J71" s="78"/>
      <c r="K71" s="39" t="s">
        <v>153</v>
      </c>
      <c r="L71" s="10" t="s">
        <v>82</v>
      </c>
      <c r="M71" s="10">
        <v>2</v>
      </c>
      <c r="N71" s="41" t="s">
        <v>80</v>
      </c>
      <c r="O71" s="42">
        <v>530</v>
      </c>
      <c r="P71" s="141" t="s">
        <v>426</v>
      </c>
      <c r="Q71" s="140" t="s">
        <v>360</v>
      </c>
    </row>
    <row r="72" spans="2:17" s="20" customFormat="1" ht="18" customHeight="1">
      <c r="B72" s="97"/>
      <c r="C72" s="10" t="s">
        <v>22</v>
      </c>
      <c r="D72" s="10" t="s">
        <v>22</v>
      </c>
      <c r="E72" s="10" t="s">
        <v>22</v>
      </c>
      <c r="F72" s="10" t="s">
        <v>424</v>
      </c>
      <c r="G72" s="37"/>
      <c r="H72" s="37"/>
      <c r="I72" s="38" t="s">
        <v>13</v>
      </c>
      <c r="J72" s="78"/>
      <c r="K72" s="39" t="s">
        <v>528</v>
      </c>
      <c r="L72" s="10" t="s">
        <v>82</v>
      </c>
      <c r="M72" s="10">
        <v>2</v>
      </c>
      <c r="N72" s="41" t="s">
        <v>80</v>
      </c>
      <c r="O72" s="42">
        <v>532</v>
      </c>
      <c r="P72" s="141" t="s">
        <v>426</v>
      </c>
      <c r="Q72" s="140" t="s">
        <v>360</v>
      </c>
    </row>
    <row r="73" spans="2:17" s="20" customFormat="1" ht="18" customHeight="1">
      <c r="B73" s="97"/>
      <c r="C73" s="10" t="s">
        <v>22</v>
      </c>
      <c r="D73" s="10" t="s">
        <v>22</v>
      </c>
      <c r="E73" s="10" t="s">
        <v>22</v>
      </c>
      <c r="F73" s="10" t="s">
        <v>424</v>
      </c>
      <c r="G73" s="37"/>
      <c r="H73" s="37"/>
      <c r="I73" s="38" t="s">
        <v>13</v>
      </c>
      <c r="J73" s="78"/>
      <c r="K73" s="39" t="s">
        <v>529</v>
      </c>
      <c r="L73" s="10" t="s">
        <v>82</v>
      </c>
      <c r="M73" s="10">
        <v>2</v>
      </c>
      <c r="N73" s="41" t="s">
        <v>80</v>
      </c>
      <c r="O73" s="42">
        <v>538</v>
      </c>
      <c r="P73" s="141" t="s">
        <v>426</v>
      </c>
      <c r="Q73" s="140" t="s">
        <v>361</v>
      </c>
    </row>
    <row r="74" spans="2:17" s="20" customFormat="1" ht="18" customHeight="1">
      <c r="B74" s="97"/>
      <c r="C74" s="10" t="s">
        <v>22</v>
      </c>
      <c r="D74" s="10" t="s">
        <v>22</v>
      </c>
      <c r="E74" s="10" t="s">
        <v>22</v>
      </c>
      <c r="F74" s="70" t="s">
        <v>424</v>
      </c>
      <c r="G74" s="102"/>
      <c r="H74" s="79"/>
      <c r="I74" s="103" t="s">
        <v>13</v>
      </c>
      <c r="J74" s="75"/>
      <c r="K74" s="44" t="s">
        <v>157</v>
      </c>
      <c r="L74" s="75" t="s">
        <v>82</v>
      </c>
      <c r="M74" s="75">
        <v>2</v>
      </c>
      <c r="N74" s="101" t="s">
        <v>80</v>
      </c>
      <c r="O74" s="42">
        <v>541</v>
      </c>
      <c r="P74" s="141" t="s">
        <v>426</v>
      </c>
      <c r="Q74" s="140" t="s">
        <v>362</v>
      </c>
    </row>
    <row r="75" spans="2:17" s="19" customFormat="1" ht="18" customHeight="1" thickBot="1">
      <c r="B75" s="104" t="s">
        <v>14</v>
      </c>
      <c r="C75" s="57">
        <f>_xlfn.SUMIFS(M14:M74,C14:C74,"○")</f>
        <v>34</v>
      </c>
      <c r="D75" s="57">
        <f>_xlfn.SUMIFS(M14:M74,D14:D74,"○")</f>
        <v>34</v>
      </c>
      <c r="E75" s="57">
        <f>_xlfn.SUMIFS(M14:M74,E14:E74,"○")</f>
        <v>34</v>
      </c>
      <c r="F75" s="57">
        <f>_xlfn.SUMIFS(M14:M74,F14:F74,"○")</f>
        <v>106</v>
      </c>
      <c r="G75" s="57">
        <f>_xlfn.SUMIFS(M14:M74,G14:G74,"○")</f>
        <v>0</v>
      </c>
      <c r="H75" s="57">
        <f>_xlfn.SUMIFS(M14:M74,H14:H74,"○")</f>
        <v>0</v>
      </c>
      <c r="I75" s="105"/>
      <c r="J75" s="92"/>
      <c r="K75" s="56"/>
      <c r="L75" s="57"/>
      <c r="M75" s="57"/>
      <c r="N75" s="58"/>
      <c r="O75" s="59"/>
      <c r="P75" s="60"/>
      <c r="Q75" s="61"/>
    </row>
    <row r="76" spans="2:17" s="20" customFormat="1" ht="18" customHeight="1" thickTop="1">
      <c r="B76" s="106" t="s">
        <v>15</v>
      </c>
      <c r="C76" s="64"/>
      <c r="D76" s="64"/>
      <c r="E76" s="64"/>
      <c r="F76" s="64" t="s">
        <v>424</v>
      </c>
      <c r="G76" s="64" t="s">
        <v>424</v>
      </c>
      <c r="H76" s="107"/>
      <c r="I76" s="108" t="s">
        <v>13</v>
      </c>
      <c r="J76" s="109"/>
      <c r="K76" s="86" t="s">
        <v>212</v>
      </c>
      <c r="L76" s="64" t="s">
        <v>64</v>
      </c>
      <c r="M76" s="64">
        <v>2</v>
      </c>
      <c r="N76" s="65" t="s">
        <v>70</v>
      </c>
      <c r="O76" s="66">
        <v>348</v>
      </c>
      <c r="P76" s="134" t="s">
        <v>396</v>
      </c>
      <c r="Q76" s="68" t="s">
        <v>74</v>
      </c>
    </row>
    <row r="77" spans="2:17" s="20" customFormat="1" ht="18" customHeight="1">
      <c r="B77" s="96"/>
      <c r="C77" s="70"/>
      <c r="D77" s="70"/>
      <c r="E77" s="70"/>
      <c r="F77" s="70" t="s">
        <v>424</v>
      </c>
      <c r="G77" s="70" t="s">
        <v>424</v>
      </c>
      <c r="H77" s="79"/>
      <c r="I77" s="103" t="s">
        <v>13</v>
      </c>
      <c r="J77" s="75"/>
      <c r="K77" s="69" t="s">
        <v>213</v>
      </c>
      <c r="L77" s="70" t="s">
        <v>64</v>
      </c>
      <c r="M77" s="70">
        <v>2</v>
      </c>
      <c r="N77" s="47" t="s">
        <v>68</v>
      </c>
      <c r="O77" s="52">
        <v>357</v>
      </c>
      <c r="P77" s="137" t="s">
        <v>396</v>
      </c>
      <c r="Q77" s="72" t="s">
        <v>74</v>
      </c>
    </row>
    <row r="78" spans="2:17" s="20" customFormat="1" ht="18" customHeight="1">
      <c r="B78" s="96"/>
      <c r="C78" s="70"/>
      <c r="D78" s="70"/>
      <c r="E78" s="70"/>
      <c r="F78" s="70" t="s">
        <v>424</v>
      </c>
      <c r="G78" s="70" t="s">
        <v>424</v>
      </c>
      <c r="H78" s="79"/>
      <c r="I78" s="103" t="s">
        <v>13</v>
      </c>
      <c r="J78" s="75"/>
      <c r="K78" s="69" t="s">
        <v>205</v>
      </c>
      <c r="L78" s="70" t="s">
        <v>64</v>
      </c>
      <c r="M78" s="70">
        <v>2</v>
      </c>
      <c r="N78" s="47" t="s">
        <v>69</v>
      </c>
      <c r="O78" s="52">
        <v>367</v>
      </c>
      <c r="P78" s="137" t="s">
        <v>396</v>
      </c>
      <c r="Q78" s="72" t="s">
        <v>74</v>
      </c>
    </row>
    <row r="79" spans="2:17" s="20" customFormat="1" ht="18" customHeight="1">
      <c r="B79" s="96"/>
      <c r="C79" s="70"/>
      <c r="D79" s="70"/>
      <c r="E79" s="70"/>
      <c r="F79" s="70" t="s">
        <v>22</v>
      </c>
      <c r="G79" s="70" t="s">
        <v>22</v>
      </c>
      <c r="H79" s="79"/>
      <c r="I79" s="103" t="s">
        <v>67</v>
      </c>
      <c r="J79" s="75"/>
      <c r="K79" s="69" t="s">
        <v>211</v>
      </c>
      <c r="L79" s="70" t="s">
        <v>58</v>
      </c>
      <c r="M79" s="70">
        <v>2</v>
      </c>
      <c r="N79" s="47" t="s">
        <v>69</v>
      </c>
      <c r="O79" s="52">
        <v>371</v>
      </c>
      <c r="P79" s="137" t="s">
        <v>396</v>
      </c>
      <c r="Q79" s="72" t="s">
        <v>18</v>
      </c>
    </row>
    <row r="80" spans="2:17" s="20" customFormat="1" ht="18" customHeight="1">
      <c r="B80" s="96"/>
      <c r="C80" s="70"/>
      <c r="D80" s="70"/>
      <c r="E80" s="70"/>
      <c r="F80" s="70" t="s">
        <v>424</v>
      </c>
      <c r="G80" s="70" t="s">
        <v>424</v>
      </c>
      <c r="H80" s="79"/>
      <c r="I80" s="103" t="s">
        <v>13</v>
      </c>
      <c r="J80" s="75"/>
      <c r="K80" s="69" t="s">
        <v>203</v>
      </c>
      <c r="L80" s="70" t="s">
        <v>64</v>
      </c>
      <c r="M80" s="70">
        <v>1</v>
      </c>
      <c r="N80" s="47" t="s">
        <v>56</v>
      </c>
      <c r="O80" s="52">
        <v>384</v>
      </c>
      <c r="P80" s="137" t="s">
        <v>396</v>
      </c>
      <c r="Q80" s="72" t="s">
        <v>74</v>
      </c>
    </row>
    <row r="81" spans="2:17" s="20" customFormat="1" ht="18" customHeight="1">
      <c r="B81" s="96"/>
      <c r="C81" s="70"/>
      <c r="D81" s="70"/>
      <c r="E81" s="70"/>
      <c r="F81" s="70" t="s">
        <v>424</v>
      </c>
      <c r="G81" s="70" t="s">
        <v>424</v>
      </c>
      <c r="H81" s="79"/>
      <c r="I81" s="103" t="s">
        <v>13</v>
      </c>
      <c r="J81" s="75"/>
      <c r="K81" s="69" t="s">
        <v>206</v>
      </c>
      <c r="L81" s="70" t="s">
        <v>64</v>
      </c>
      <c r="M81" s="70">
        <v>2</v>
      </c>
      <c r="N81" s="47" t="s">
        <v>56</v>
      </c>
      <c r="O81" s="52">
        <v>385</v>
      </c>
      <c r="P81" s="137" t="s">
        <v>396</v>
      </c>
      <c r="Q81" s="72" t="s">
        <v>74</v>
      </c>
    </row>
    <row r="82" spans="2:17" s="20" customFormat="1" ht="18" customHeight="1">
      <c r="B82" s="96"/>
      <c r="C82" s="70"/>
      <c r="D82" s="70"/>
      <c r="E82" s="70"/>
      <c r="F82" s="70" t="s">
        <v>424</v>
      </c>
      <c r="G82" s="70" t="s">
        <v>424</v>
      </c>
      <c r="H82" s="79"/>
      <c r="I82" s="103" t="s">
        <v>13</v>
      </c>
      <c r="J82" s="75"/>
      <c r="K82" s="69" t="s">
        <v>207</v>
      </c>
      <c r="L82" s="70" t="s">
        <v>64</v>
      </c>
      <c r="M82" s="70">
        <v>1</v>
      </c>
      <c r="N82" s="47" t="s">
        <v>56</v>
      </c>
      <c r="O82" s="52">
        <v>387</v>
      </c>
      <c r="P82" s="137" t="s">
        <v>396</v>
      </c>
      <c r="Q82" s="72" t="s">
        <v>74</v>
      </c>
    </row>
    <row r="83" spans="2:17" s="20" customFormat="1" ht="18" customHeight="1">
      <c r="B83" s="96"/>
      <c r="C83" s="70"/>
      <c r="D83" s="70"/>
      <c r="E83" s="70"/>
      <c r="F83" s="70" t="s">
        <v>424</v>
      </c>
      <c r="G83" s="70" t="s">
        <v>424</v>
      </c>
      <c r="H83" s="79"/>
      <c r="I83" s="103" t="s">
        <v>13</v>
      </c>
      <c r="J83" s="75"/>
      <c r="K83" s="69" t="s">
        <v>214</v>
      </c>
      <c r="L83" s="70" t="s">
        <v>64</v>
      </c>
      <c r="M83" s="70">
        <v>1</v>
      </c>
      <c r="N83" s="47" t="s">
        <v>56</v>
      </c>
      <c r="O83" s="52">
        <v>397</v>
      </c>
      <c r="P83" s="137" t="s">
        <v>396</v>
      </c>
      <c r="Q83" s="72" t="s">
        <v>74</v>
      </c>
    </row>
    <row r="84" spans="2:17" s="20" customFormat="1" ht="18" customHeight="1">
      <c r="B84" s="96"/>
      <c r="C84" s="70"/>
      <c r="D84" s="70"/>
      <c r="E84" s="70"/>
      <c r="F84" s="70" t="s">
        <v>428</v>
      </c>
      <c r="G84" s="70" t="s">
        <v>428</v>
      </c>
      <c r="H84" s="79"/>
      <c r="I84" s="103" t="s">
        <v>13</v>
      </c>
      <c r="J84" s="75"/>
      <c r="K84" s="69" t="s">
        <v>61</v>
      </c>
      <c r="L84" s="70" t="s">
        <v>64</v>
      </c>
      <c r="M84" s="70">
        <v>1</v>
      </c>
      <c r="N84" s="47" t="s">
        <v>56</v>
      </c>
      <c r="O84" s="52">
        <v>429</v>
      </c>
      <c r="P84" s="137" t="s">
        <v>396</v>
      </c>
      <c r="Q84" s="72" t="s">
        <v>18</v>
      </c>
    </row>
    <row r="85" spans="2:17" s="20" customFormat="1" ht="18" customHeight="1">
      <c r="B85" s="96"/>
      <c r="C85" s="70"/>
      <c r="D85" s="70"/>
      <c r="E85" s="70"/>
      <c r="F85" s="70" t="s">
        <v>22</v>
      </c>
      <c r="G85" s="70" t="s">
        <v>22</v>
      </c>
      <c r="H85" s="79"/>
      <c r="I85" s="103" t="s">
        <v>13</v>
      </c>
      <c r="J85" s="75"/>
      <c r="K85" s="69" t="s">
        <v>219</v>
      </c>
      <c r="L85" s="70" t="s">
        <v>40</v>
      </c>
      <c r="M85" s="70">
        <v>1</v>
      </c>
      <c r="N85" s="47" t="s">
        <v>56</v>
      </c>
      <c r="O85" s="52">
        <v>406</v>
      </c>
      <c r="P85" s="137" t="s">
        <v>396</v>
      </c>
      <c r="Q85" s="72" t="s">
        <v>74</v>
      </c>
    </row>
    <row r="86" spans="2:17" s="20" customFormat="1" ht="18" customHeight="1">
      <c r="B86" s="96"/>
      <c r="C86" s="70"/>
      <c r="D86" s="70"/>
      <c r="E86" s="70"/>
      <c r="F86" s="70" t="s">
        <v>428</v>
      </c>
      <c r="G86" s="70" t="s">
        <v>428</v>
      </c>
      <c r="H86" s="79"/>
      <c r="I86" s="103" t="s">
        <v>13</v>
      </c>
      <c r="J86" s="75"/>
      <c r="K86" s="69" t="s">
        <v>210</v>
      </c>
      <c r="L86" s="70" t="s">
        <v>64</v>
      </c>
      <c r="M86" s="70">
        <v>1</v>
      </c>
      <c r="N86" s="47" t="s">
        <v>57</v>
      </c>
      <c r="O86" s="52">
        <v>427</v>
      </c>
      <c r="P86" s="137" t="s">
        <v>396</v>
      </c>
      <c r="Q86" s="72" t="s">
        <v>18</v>
      </c>
    </row>
    <row r="87" spans="2:17" s="20" customFormat="1" ht="18" customHeight="1">
      <c r="B87" s="96"/>
      <c r="C87" s="70"/>
      <c r="D87" s="70"/>
      <c r="E87" s="70"/>
      <c r="F87" s="70" t="s">
        <v>424</v>
      </c>
      <c r="G87" s="70" t="s">
        <v>424</v>
      </c>
      <c r="H87" s="79"/>
      <c r="I87" s="103" t="s">
        <v>13</v>
      </c>
      <c r="J87" s="75"/>
      <c r="K87" s="69" t="s">
        <v>215</v>
      </c>
      <c r="L87" s="74" t="s">
        <v>64</v>
      </c>
      <c r="M87" s="70">
        <v>1</v>
      </c>
      <c r="N87" s="47" t="s">
        <v>57</v>
      </c>
      <c r="O87" s="52">
        <v>431</v>
      </c>
      <c r="P87" s="137" t="s">
        <v>396</v>
      </c>
      <c r="Q87" s="72" t="s">
        <v>74</v>
      </c>
    </row>
    <row r="88" spans="2:17" s="20" customFormat="1" ht="18" customHeight="1">
      <c r="B88" s="96"/>
      <c r="C88" s="10"/>
      <c r="D88" s="10"/>
      <c r="E88" s="10"/>
      <c r="F88" s="10" t="s">
        <v>424</v>
      </c>
      <c r="G88" s="37" t="s">
        <v>424</v>
      </c>
      <c r="H88" s="37"/>
      <c r="I88" s="38" t="s">
        <v>13</v>
      </c>
      <c r="J88" s="78"/>
      <c r="K88" s="45" t="s">
        <v>204</v>
      </c>
      <c r="L88" s="40" t="s">
        <v>40</v>
      </c>
      <c r="M88" s="10">
        <v>1</v>
      </c>
      <c r="N88" s="41" t="s">
        <v>57</v>
      </c>
      <c r="O88" s="42">
        <v>418</v>
      </c>
      <c r="P88" s="137" t="s">
        <v>396</v>
      </c>
      <c r="Q88" s="72" t="s">
        <v>74</v>
      </c>
    </row>
    <row r="89" spans="2:17" s="20" customFormat="1" ht="18" customHeight="1">
      <c r="B89" s="96"/>
      <c r="C89" s="70"/>
      <c r="D89" s="70"/>
      <c r="E89" s="70"/>
      <c r="F89" s="70" t="s">
        <v>22</v>
      </c>
      <c r="G89" s="70" t="s">
        <v>424</v>
      </c>
      <c r="H89" s="79"/>
      <c r="I89" s="103" t="s">
        <v>13</v>
      </c>
      <c r="J89" s="75"/>
      <c r="K89" s="73" t="s">
        <v>208</v>
      </c>
      <c r="L89" s="74" t="s">
        <v>40</v>
      </c>
      <c r="M89" s="70">
        <v>1</v>
      </c>
      <c r="N89" s="47" t="s">
        <v>57</v>
      </c>
      <c r="O89" s="52">
        <v>422</v>
      </c>
      <c r="P89" s="137" t="s">
        <v>396</v>
      </c>
      <c r="Q89" s="72" t="s">
        <v>74</v>
      </c>
    </row>
    <row r="90" spans="2:17" s="20" customFormat="1" ht="18" customHeight="1">
      <c r="B90" s="96"/>
      <c r="C90" s="70"/>
      <c r="D90" s="70"/>
      <c r="E90" s="70"/>
      <c r="F90" s="70" t="s">
        <v>22</v>
      </c>
      <c r="G90" s="70" t="s">
        <v>424</v>
      </c>
      <c r="H90" s="79"/>
      <c r="I90" s="103" t="s">
        <v>13</v>
      </c>
      <c r="J90" s="75"/>
      <c r="K90" s="73" t="s">
        <v>209</v>
      </c>
      <c r="L90" s="74" t="s">
        <v>40</v>
      </c>
      <c r="M90" s="70">
        <v>1</v>
      </c>
      <c r="N90" s="47" t="s">
        <v>57</v>
      </c>
      <c r="O90" s="52">
        <v>424</v>
      </c>
      <c r="P90" s="137" t="s">
        <v>396</v>
      </c>
      <c r="Q90" s="72" t="s">
        <v>74</v>
      </c>
    </row>
    <row r="91" spans="2:17" s="20" customFormat="1" ht="18" customHeight="1">
      <c r="B91" s="96"/>
      <c r="C91" s="70"/>
      <c r="D91" s="70"/>
      <c r="E91" s="70"/>
      <c r="F91" s="70" t="s">
        <v>22</v>
      </c>
      <c r="G91" s="70" t="s">
        <v>22</v>
      </c>
      <c r="H91" s="79"/>
      <c r="I91" s="103" t="s">
        <v>13</v>
      </c>
      <c r="J91" s="75"/>
      <c r="K91" s="69" t="s">
        <v>216</v>
      </c>
      <c r="L91" s="70" t="s">
        <v>40</v>
      </c>
      <c r="M91" s="70">
        <v>1</v>
      </c>
      <c r="N91" s="47" t="s">
        <v>57</v>
      </c>
      <c r="O91" s="52">
        <v>439</v>
      </c>
      <c r="P91" s="137" t="s">
        <v>396</v>
      </c>
      <c r="Q91" s="72" t="s">
        <v>74</v>
      </c>
    </row>
    <row r="92" spans="2:17" s="20" customFormat="1" ht="18" customHeight="1">
      <c r="B92" s="96"/>
      <c r="C92" s="70"/>
      <c r="D92" s="70"/>
      <c r="E92" s="70"/>
      <c r="F92" s="70" t="s">
        <v>22</v>
      </c>
      <c r="G92" s="70" t="s">
        <v>22</v>
      </c>
      <c r="H92" s="79"/>
      <c r="I92" s="103" t="s">
        <v>13</v>
      </c>
      <c r="J92" s="75"/>
      <c r="K92" s="69" t="s">
        <v>217</v>
      </c>
      <c r="L92" s="70" t="s">
        <v>40</v>
      </c>
      <c r="M92" s="70">
        <v>1</v>
      </c>
      <c r="N92" s="47" t="s">
        <v>218</v>
      </c>
      <c r="O92" s="52">
        <v>441</v>
      </c>
      <c r="P92" s="137" t="s">
        <v>396</v>
      </c>
      <c r="Q92" s="72" t="s">
        <v>74</v>
      </c>
    </row>
    <row r="93" spans="2:17" s="20" customFormat="1" ht="18" customHeight="1">
      <c r="B93" s="96"/>
      <c r="C93" s="70"/>
      <c r="D93" s="70"/>
      <c r="E93" s="70"/>
      <c r="F93" s="70" t="s">
        <v>22</v>
      </c>
      <c r="G93" s="70" t="s">
        <v>22</v>
      </c>
      <c r="H93" s="79"/>
      <c r="I93" s="103" t="s">
        <v>13</v>
      </c>
      <c r="J93" s="75"/>
      <c r="K93" s="69" t="s">
        <v>220</v>
      </c>
      <c r="L93" s="10" t="s">
        <v>40</v>
      </c>
      <c r="M93" s="70">
        <v>1</v>
      </c>
      <c r="N93" s="47" t="s">
        <v>57</v>
      </c>
      <c r="O93" s="52">
        <v>442</v>
      </c>
      <c r="P93" s="137" t="s">
        <v>396</v>
      </c>
      <c r="Q93" s="72" t="s">
        <v>74</v>
      </c>
    </row>
    <row r="94" spans="2:17" s="20" customFormat="1" ht="18" customHeight="1">
      <c r="B94" s="96"/>
      <c r="C94" s="70"/>
      <c r="D94" s="70"/>
      <c r="E94" s="70"/>
      <c r="F94" s="70" t="s">
        <v>22</v>
      </c>
      <c r="G94" s="70" t="s">
        <v>22</v>
      </c>
      <c r="H94" s="37"/>
      <c r="I94" s="103" t="s">
        <v>13</v>
      </c>
      <c r="J94" s="78"/>
      <c r="K94" s="45" t="s">
        <v>221</v>
      </c>
      <c r="L94" s="10" t="s">
        <v>40</v>
      </c>
      <c r="M94" s="10">
        <v>1</v>
      </c>
      <c r="N94" s="41" t="s">
        <v>218</v>
      </c>
      <c r="O94" s="42">
        <v>443</v>
      </c>
      <c r="P94" s="137" t="s">
        <v>396</v>
      </c>
      <c r="Q94" s="72" t="s">
        <v>74</v>
      </c>
    </row>
    <row r="95" spans="2:17" s="20" customFormat="1" ht="18" customHeight="1">
      <c r="B95" s="96"/>
      <c r="C95" s="70"/>
      <c r="D95" s="70"/>
      <c r="E95" s="70"/>
      <c r="F95" s="70" t="s">
        <v>22</v>
      </c>
      <c r="G95" s="70" t="s">
        <v>22</v>
      </c>
      <c r="H95" s="79"/>
      <c r="I95" s="103" t="s">
        <v>13</v>
      </c>
      <c r="J95" s="75"/>
      <c r="K95" s="69" t="s">
        <v>222</v>
      </c>
      <c r="L95" s="70" t="s">
        <v>40</v>
      </c>
      <c r="M95" s="70">
        <v>1</v>
      </c>
      <c r="N95" s="47" t="s">
        <v>218</v>
      </c>
      <c r="O95" s="52">
        <v>446</v>
      </c>
      <c r="P95" s="137" t="s">
        <v>396</v>
      </c>
      <c r="Q95" s="72" t="s">
        <v>74</v>
      </c>
    </row>
    <row r="96" spans="2:17" s="20" customFormat="1" ht="18" customHeight="1">
      <c r="B96" s="96"/>
      <c r="C96" s="70" t="s">
        <v>22</v>
      </c>
      <c r="D96" s="70" t="s">
        <v>22</v>
      </c>
      <c r="E96" s="70"/>
      <c r="F96" s="70" t="s">
        <v>424</v>
      </c>
      <c r="G96" s="70" t="s">
        <v>424</v>
      </c>
      <c r="H96" s="79"/>
      <c r="I96" s="103" t="s">
        <v>89</v>
      </c>
      <c r="J96" s="75"/>
      <c r="K96" s="69" t="s">
        <v>24</v>
      </c>
      <c r="L96" s="70" t="s">
        <v>78</v>
      </c>
      <c r="M96" s="70">
        <v>2</v>
      </c>
      <c r="N96" s="47" t="s">
        <v>79</v>
      </c>
      <c r="O96" s="52">
        <v>459</v>
      </c>
      <c r="P96" s="137" t="s">
        <v>396</v>
      </c>
      <c r="Q96" s="72" t="s">
        <v>129</v>
      </c>
    </row>
    <row r="97" spans="2:17" s="20" customFormat="1" ht="18" customHeight="1">
      <c r="B97" s="97"/>
      <c r="C97" s="70" t="s">
        <v>22</v>
      </c>
      <c r="D97" s="70" t="s">
        <v>22</v>
      </c>
      <c r="E97" s="70"/>
      <c r="F97" s="10" t="s">
        <v>424</v>
      </c>
      <c r="G97" s="70" t="s">
        <v>424</v>
      </c>
      <c r="H97" s="37"/>
      <c r="I97" s="38" t="s">
        <v>25</v>
      </c>
      <c r="J97" s="78"/>
      <c r="K97" s="45" t="s">
        <v>26</v>
      </c>
      <c r="L97" s="10" t="s">
        <v>78</v>
      </c>
      <c r="M97" s="10">
        <v>2</v>
      </c>
      <c r="N97" s="41" t="s">
        <v>79</v>
      </c>
      <c r="O97" s="52">
        <v>460</v>
      </c>
      <c r="P97" s="137" t="s">
        <v>396</v>
      </c>
      <c r="Q97" s="72" t="s">
        <v>18</v>
      </c>
    </row>
    <row r="98" spans="2:17" s="20" customFormat="1" ht="18" customHeight="1">
      <c r="B98" s="97"/>
      <c r="C98" s="70" t="s">
        <v>22</v>
      </c>
      <c r="D98" s="70" t="s">
        <v>22</v>
      </c>
      <c r="E98" s="70"/>
      <c r="F98" s="10" t="s">
        <v>424</v>
      </c>
      <c r="G98" s="70" t="s">
        <v>424</v>
      </c>
      <c r="H98" s="37"/>
      <c r="I98" s="38" t="s">
        <v>25</v>
      </c>
      <c r="J98" s="78"/>
      <c r="K98" s="45" t="s">
        <v>197</v>
      </c>
      <c r="L98" s="10" t="s">
        <v>78</v>
      </c>
      <c r="M98" s="10">
        <v>2</v>
      </c>
      <c r="N98" s="41" t="s">
        <v>79</v>
      </c>
      <c r="O98" s="52">
        <v>464</v>
      </c>
      <c r="P98" s="137" t="s">
        <v>396</v>
      </c>
      <c r="Q98" s="72" t="s">
        <v>18</v>
      </c>
    </row>
    <row r="99" spans="2:17" s="20" customFormat="1" ht="18" customHeight="1">
      <c r="B99" s="97"/>
      <c r="C99" s="70" t="s">
        <v>428</v>
      </c>
      <c r="D99" s="70" t="s">
        <v>428</v>
      </c>
      <c r="E99" s="70"/>
      <c r="F99" s="70" t="s">
        <v>424</v>
      </c>
      <c r="G99" s="70" t="s">
        <v>424</v>
      </c>
      <c r="H99" s="79"/>
      <c r="I99" s="103" t="s">
        <v>13</v>
      </c>
      <c r="J99" s="75"/>
      <c r="K99" s="73" t="s">
        <v>198</v>
      </c>
      <c r="L99" s="70" t="s">
        <v>78</v>
      </c>
      <c r="M99" s="70">
        <v>2</v>
      </c>
      <c r="N99" s="47" t="s">
        <v>79</v>
      </c>
      <c r="O99" s="52">
        <v>518</v>
      </c>
      <c r="P99" s="137" t="s">
        <v>396</v>
      </c>
      <c r="Q99" s="72" t="s">
        <v>74</v>
      </c>
    </row>
    <row r="100" spans="2:17" s="20" customFormat="1" ht="18" customHeight="1">
      <c r="B100" s="97"/>
      <c r="C100" s="70" t="s">
        <v>22</v>
      </c>
      <c r="D100" s="70" t="s">
        <v>22</v>
      </c>
      <c r="E100" s="70"/>
      <c r="F100" s="70" t="s">
        <v>424</v>
      </c>
      <c r="G100" s="70" t="s">
        <v>424</v>
      </c>
      <c r="H100" s="79"/>
      <c r="I100" s="103" t="s">
        <v>25</v>
      </c>
      <c r="J100" s="75"/>
      <c r="K100" s="69" t="s">
        <v>530</v>
      </c>
      <c r="L100" s="70" t="s">
        <v>82</v>
      </c>
      <c r="M100" s="70">
        <v>2</v>
      </c>
      <c r="N100" s="47" t="s">
        <v>79</v>
      </c>
      <c r="O100" s="52">
        <v>465</v>
      </c>
      <c r="P100" s="137" t="s">
        <v>396</v>
      </c>
      <c r="Q100" s="72" t="s">
        <v>18</v>
      </c>
    </row>
    <row r="101" spans="2:17" s="20" customFormat="1" ht="18" customHeight="1">
      <c r="B101" s="97"/>
      <c r="C101" s="70" t="s">
        <v>22</v>
      </c>
      <c r="D101" s="70" t="s">
        <v>22</v>
      </c>
      <c r="E101" s="70"/>
      <c r="F101" s="70" t="s">
        <v>424</v>
      </c>
      <c r="G101" s="75" t="s">
        <v>424</v>
      </c>
      <c r="H101" s="102"/>
      <c r="I101" s="103" t="s">
        <v>25</v>
      </c>
      <c r="J101" s="75"/>
      <c r="K101" s="72" t="s">
        <v>29</v>
      </c>
      <c r="L101" s="75" t="s">
        <v>82</v>
      </c>
      <c r="M101" s="75">
        <v>2</v>
      </c>
      <c r="N101" s="41" t="s">
        <v>79</v>
      </c>
      <c r="O101" s="52">
        <v>466</v>
      </c>
      <c r="P101" s="137" t="s">
        <v>396</v>
      </c>
      <c r="Q101" s="72" t="s">
        <v>18</v>
      </c>
    </row>
    <row r="102" spans="2:17" s="20" customFormat="1" ht="18" customHeight="1">
      <c r="B102" s="97"/>
      <c r="C102" s="70" t="s">
        <v>22</v>
      </c>
      <c r="D102" s="70" t="s">
        <v>22</v>
      </c>
      <c r="E102" s="70"/>
      <c r="F102" s="70" t="s">
        <v>424</v>
      </c>
      <c r="G102" s="70" t="s">
        <v>424</v>
      </c>
      <c r="H102" s="37"/>
      <c r="I102" s="103" t="s">
        <v>13</v>
      </c>
      <c r="J102" s="78"/>
      <c r="K102" s="45" t="s">
        <v>201</v>
      </c>
      <c r="L102" s="10" t="s">
        <v>82</v>
      </c>
      <c r="M102" s="10">
        <v>2</v>
      </c>
      <c r="N102" s="41" t="s">
        <v>79</v>
      </c>
      <c r="O102" s="42">
        <v>533</v>
      </c>
      <c r="P102" s="137" t="s">
        <v>396</v>
      </c>
      <c r="Q102" s="72" t="s">
        <v>74</v>
      </c>
    </row>
    <row r="103" spans="2:17" s="20" customFormat="1" ht="18" customHeight="1">
      <c r="B103" s="97"/>
      <c r="C103" s="10" t="s">
        <v>22</v>
      </c>
      <c r="D103" s="10" t="s">
        <v>22</v>
      </c>
      <c r="E103" s="10"/>
      <c r="F103" s="70" t="s">
        <v>424</v>
      </c>
      <c r="G103" s="70" t="s">
        <v>424</v>
      </c>
      <c r="H103" s="37"/>
      <c r="I103" s="103" t="s">
        <v>87</v>
      </c>
      <c r="J103" s="78"/>
      <c r="K103" s="45" t="s">
        <v>88</v>
      </c>
      <c r="L103" s="10" t="s">
        <v>78</v>
      </c>
      <c r="M103" s="10">
        <v>2</v>
      </c>
      <c r="N103" s="41" t="s">
        <v>80</v>
      </c>
      <c r="O103" s="42">
        <v>449</v>
      </c>
      <c r="P103" s="137" t="s">
        <v>396</v>
      </c>
      <c r="Q103" s="72" t="s">
        <v>129</v>
      </c>
    </row>
    <row r="104" spans="2:17" s="20" customFormat="1" ht="18" customHeight="1">
      <c r="B104" s="97"/>
      <c r="C104" s="10" t="s">
        <v>22</v>
      </c>
      <c r="D104" s="10" t="s">
        <v>22</v>
      </c>
      <c r="E104" s="10"/>
      <c r="F104" s="70" t="s">
        <v>424</v>
      </c>
      <c r="G104" s="70" t="s">
        <v>424</v>
      </c>
      <c r="H104" s="79"/>
      <c r="I104" s="103" t="s">
        <v>87</v>
      </c>
      <c r="J104" s="75"/>
      <c r="K104" s="69" t="s">
        <v>23</v>
      </c>
      <c r="L104" s="70" t="s">
        <v>78</v>
      </c>
      <c r="M104" s="70">
        <v>2</v>
      </c>
      <c r="N104" s="47" t="s">
        <v>80</v>
      </c>
      <c r="O104" s="52">
        <v>455</v>
      </c>
      <c r="P104" s="137" t="s">
        <v>396</v>
      </c>
      <c r="Q104" s="72" t="s">
        <v>129</v>
      </c>
    </row>
    <row r="105" spans="2:17" s="20" customFormat="1" ht="18" customHeight="1">
      <c r="B105" s="97"/>
      <c r="C105" s="10" t="s">
        <v>22</v>
      </c>
      <c r="D105" s="10" t="s">
        <v>22</v>
      </c>
      <c r="E105" s="10"/>
      <c r="F105" s="70" t="s">
        <v>424</v>
      </c>
      <c r="G105" s="70" t="s">
        <v>424</v>
      </c>
      <c r="H105" s="37"/>
      <c r="I105" s="103" t="s">
        <v>25</v>
      </c>
      <c r="J105" s="78"/>
      <c r="K105" s="45" t="s">
        <v>27</v>
      </c>
      <c r="L105" s="10" t="s">
        <v>78</v>
      </c>
      <c r="M105" s="10">
        <v>2</v>
      </c>
      <c r="N105" s="41" t="s">
        <v>80</v>
      </c>
      <c r="O105" s="42">
        <v>461</v>
      </c>
      <c r="P105" s="137" t="s">
        <v>396</v>
      </c>
      <c r="Q105" s="72" t="s">
        <v>18</v>
      </c>
    </row>
    <row r="106" spans="2:17" s="20" customFormat="1" ht="18" customHeight="1">
      <c r="B106" s="97"/>
      <c r="C106" s="10" t="s">
        <v>22</v>
      </c>
      <c r="D106" s="10" t="s">
        <v>22</v>
      </c>
      <c r="E106" s="10"/>
      <c r="F106" s="70" t="s">
        <v>424</v>
      </c>
      <c r="G106" s="79" t="s">
        <v>424</v>
      </c>
      <c r="H106" s="37"/>
      <c r="I106" s="103" t="s">
        <v>25</v>
      </c>
      <c r="J106" s="78"/>
      <c r="K106" s="45" t="s">
        <v>30</v>
      </c>
      <c r="L106" s="10" t="s">
        <v>82</v>
      </c>
      <c r="M106" s="10">
        <v>2</v>
      </c>
      <c r="N106" s="41" t="s">
        <v>80</v>
      </c>
      <c r="O106" s="42">
        <v>467</v>
      </c>
      <c r="P106" s="137" t="s">
        <v>396</v>
      </c>
      <c r="Q106" s="72" t="s">
        <v>18</v>
      </c>
    </row>
    <row r="107" spans="2:17" s="20" customFormat="1" ht="18" customHeight="1">
      <c r="B107" s="97"/>
      <c r="C107" s="10" t="s">
        <v>22</v>
      </c>
      <c r="D107" s="10" t="s">
        <v>22</v>
      </c>
      <c r="E107" s="10"/>
      <c r="F107" s="70" t="s">
        <v>424</v>
      </c>
      <c r="G107" s="79" t="s">
        <v>424</v>
      </c>
      <c r="H107" s="37"/>
      <c r="I107" s="103" t="s">
        <v>25</v>
      </c>
      <c r="J107" s="78"/>
      <c r="K107" s="45" t="s">
        <v>31</v>
      </c>
      <c r="L107" s="10" t="s">
        <v>82</v>
      </c>
      <c r="M107" s="10">
        <v>2</v>
      </c>
      <c r="N107" s="41" t="s">
        <v>80</v>
      </c>
      <c r="O107" s="42">
        <v>468</v>
      </c>
      <c r="P107" s="137" t="s">
        <v>396</v>
      </c>
      <c r="Q107" s="72" t="s">
        <v>18</v>
      </c>
    </row>
    <row r="108" spans="2:17" s="20" customFormat="1" ht="18" customHeight="1">
      <c r="B108" s="97"/>
      <c r="C108" s="10" t="s">
        <v>22</v>
      </c>
      <c r="D108" s="10" t="s">
        <v>22</v>
      </c>
      <c r="E108" s="10"/>
      <c r="F108" s="70" t="s">
        <v>424</v>
      </c>
      <c r="G108" s="79" t="s">
        <v>424</v>
      </c>
      <c r="H108" s="37"/>
      <c r="I108" s="103" t="s">
        <v>13</v>
      </c>
      <c r="J108" s="78"/>
      <c r="K108" s="45" t="s">
        <v>199</v>
      </c>
      <c r="L108" s="10" t="s">
        <v>82</v>
      </c>
      <c r="M108" s="10">
        <v>2</v>
      </c>
      <c r="N108" s="41" t="s">
        <v>80</v>
      </c>
      <c r="O108" s="42">
        <v>528</v>
      </c>
      <c r="P108" s="137" t="s">
        <v>396</v>
      </c>
      <c r="Q108" s="72" t="s">
        <v>74</v>
      </c>
    </row>
    <row r="109" spans="2:17" s="20" customFormat="1" ht="18" customHeight="1">
      <c r="B109" s="97"/>
      <c r="C109" s="10" t="s">
        <v>22</v>
      </c>
      <c r="D109" s="10" t="s">
        <v>22</v>
      </c>
      <c r="E109" s="10"/>
      <c r="F109" s="70" t="s">
        <v>424</v>
      </c>
      <c r="G109" s="79" t="s">
        <v>424</v>
      </c>
      <c r="H109" s="37"/>
      <c r="I109" s="103" t="s">
        <v>13</v>
      </c>
      <c r="J109" s="78"/>
      <c r="K109" s="45" t="s">
        <v>200</v>
      </c>
      <c r="L109" s="10" t="s">
        <v>82</v>
      </c>
      <c r="M109" s="10">
        <v>2</v>
      </c>
      <c r="N109" s="41" t="s">
        <v>80</v>
      </c>
      <c r="O109" s="42">
        <v>529</v>
      </c>
      <c r="P109" s="137" t="s">
        <v>396</v>
      </c>
      <c r="Q109" s="72" t="s">
        <v>74</v>
      </c>
    </row>
    <row r="110" spans="2:17" s="20" customFormat="1" ht="18" customHeight="1">
      <c r="B110" s="97"/>
      <c r="C110" s="10" t="s">
        <v>22</v>
      </c>
      <c r="D110" s="10" t="s">
        <v>22</v>
      </c>
      <c r="E110" s="10"/>
      <c r="F110" s="70" t="s">
        <v>424</v>
      </c>
      <c r="G110" s="79" t="s">
        <v>424</v>
      </c>
      <c r="H110" s="37"/>
      <c r="I110" s="103" t="s">
        <v>13</v>
      </c>
      <c r="J110" s="78"/>
      <c r="K110" s="45" t="s">
        <v>202</v>
      </c>
      <c r="L110" s="10" t="s">
        <v>82</v>
      </c>
      <c r="M110" s="10">
        <v>2</v>
      </c>
      <c r="N110" s="41" t="s">
        <v>80</v>
      </c>
      <c r="O110" s="42">
        <v>534</v>
      </c>
      <c r="P110" s="137" t="s">
        <v>396</v>
      </c>
      <c r="Q110" s="72" t="s">
        <v>74</v>
      </c>
    </row>
    <row r="111" spans="2:17" s="20" customFormat="1" ht="18" customHeight="1">
      <c r="B111" s="97"/>
      <c r="C111" s="10" t="s">
        <v>22</v>
      </c>
      <c r="D111" s="10" t="s">
        <v>22</v>
      </c>
      <c r="E111" s="10"/>
      <c r="F111" s="70" t="s">
        <v>424</v>
      </c>
      <c r="G111" s="79" t="s">
        <v>424</v>
      </c>
      <c r="H111" s="37"/>
      <c r="I111" s="103" t="s">
        <v>13</v>
      </c>
      <c r="J111" s="78"/>
      <c r="K111" s="45" t="s">
        <v>531</v>
      </c>
      <c r="L111" s="10" t="s">
        <v>82</v>
      </c>
      <c r="M111" s="10">
        <v>2</v>
      </c>
      <c r="N111" s="41" t="s">
        <v>80</v>
      </c>
      <c r="O111" s="42">
        <v>535</v>
      </c>
      <c r="P111" s="137" t="s">
        <v>396</v>
      </c>
      <c r="Q111" s="72" t="s">
        <v>74</v>
      </c>
    </row>
    <row r="112" spans="2:17" s="19" customFormat="1" ht="18" customHeight="1" thickBot="1">
      <c r="B112" s="104" t="s">
        <v>14</v>
      </c>
      <c r="C112" s="57">
        <f>_xlfn.SUMIFS(M76:M111,C76:C111,"○")</f>
        <v>32</v>
      </c>
      <c r="D112" s="57">
        <f>_xlfn.SUMIFS(M76:M111,D76:D111,"○")</f>
        <v>32</v>
      </c>
      <c r="E112" s="57">
        <f>_xlfn.SUMIFS(M76:M111,E76:E111,"○")</f>
        <v>0</v>
      </c>
      <c r="F112" s="57">
        <f>_xlfn.SUMIFS(M76:M111,F76:F111,"○")</f>
        <v>57</v>
      </c>
      <c r="G112" s="57">
        <f>_xlfn.SUMIFS(M76:M111,G76:G111,"○")</f>
        <v>57</v>
      </c>
      <c r="H112" s="57">
        <f>_xlfn.SUMIFS(M76:M111,H76:H111,"○")</f>
        <v>0</v>
      </c>
      <c r="I112" s="110"/>
      <c r="J112" s="111"/>
      <c r="K112" s="80"/>
      <c r="L112" s="81"/>
      <c r="M112" s="81"/>
      <c r="N112" s="82"/>
      <c r="O112" s="83"/>
      <c r="P112" s="84"/>
      <c r="Q112" s="85"/>
    </row>
    <row r="113" spans="2:17" s="20" customFormat="1" ht="27" customHeight="1" thickTop="1">
      <c r="B113" s="112" t="s">
        <v>16</v>
      </c>
      <c r="C113" s="64" t="s">
        <v>470</v>
      </c>
      <c r="D113" s="64"/>
      <c r="E113" s="64" t="s">
        <v>458</v>
      </c>
      <c r="F113" s="64" t="s">
        <v>456</v>
      </c>
      <c r="G113" s="107"/>
      <c r="H113" s="107"/>
      <c r="I113" s="108" t="s">
        <v>13</v>
      </c>
      <c r="J113" s="109"/>
      <c r="K113" s="86" t="s">
        <v>91</v>
      </c>
      <c r="L113" s="64" t="s">
        <v>78</v>
      </c>
      <c r="M113" s="64">
        <v>6</v>
      </c>
      <c r="N113" s="65" t="s">
        <v>80</v>
      </c>
      <c r="O113" s="66">
        <v>523</v>
      </c>
      <c r="P113" s="139" t="s">
        <v>532</v>
      </c>
      <c r="Q113" s="68" t="s">
        <v>367</v>
      </c>
    </row>
    <row r="114" spans="2:17" s="19" customFormat="1" ht="18" customHeight="1" thickBot="1">
      <c r="B114" s="113" t="s">
        <v>14</v>
      </c>
      <c r="C114" s="81">
        <f>_xlfn.SUMIFS(M113,C113,"○")</f>
        <v>6</v>
      </c>
      <c r="D114" s="81">
        <f>_xlfn.SUMIFS(M113,D113,"○")</f>
        <v>0</v>
      </c>
      <c r="E114" s="81">
        <f>_xlfn.SUMIFS(M113,E113,"○")</f>
        <v>6</v>
      </c>
      <c r="F114" s="81">
        <f>_xlfn.SUMIFS(M113,F113,"○")</f>
        <v>6</v>
      </c>
      <c r="G114" s="81">
        <f>_xlfn.SUMIFS(M113,G113,"○")</f>
        <v>0</v>
      </c>
      <c r="H114" s="81">
        <f>_xlfn.SUMIFS(M113,H113,"○")</f>
        <v>0</v>
      </c>
      <c r="I114" s="110"/>
      <c r="J114" s="111"/>
      <c r="K114" s="80"/>
      <c r="L114" s="81"/>
      <c r="M114" s="81"/>
      <c r="N114" s="82"/>
      <c r="O114" s="83"/>
      <c r="P114" s="84"/>
      <c r="Q114" s="85"/>
    </row>
    <row r="115" spans="2:17" s="20" customFormat="1" ht="18" customHeight="1" thickTop="1">
      <c r="B115" s="106" t="s">
        <v>483</v>
      </c>
      <c r="C115" s="10"/>
      <c r="D115" s="10"/>
      <c r="E115" s="10"/>
      <c r="F115" s="10"/>
      <c r="G115" s="10" t="s">
        <v>424</v>
      </c>
      <c r="H115" s="37"/>
      <c r="I115" s="38" t="s">
        <v>75</v>
      </c>
      <c r="J115" s="78"/>
      <c r="K115" s="45" t="s">
        <v>45</v>
      </c>
      <c r="L115" s="10" t="s">
        <v>78</v>
      </c>
      <c r="M115" s="10">
        <v>2</v>
      </c>
      <c r="N115" s="41" t="s">
        <v>466</v>
      </c>
      <c r="O115" s="42">
        <v>143</v>
      </c>
      <c r="P115" s="139"/>
      <c r="Q115" s="140" t="s">
        <v>397</v>
      </c>
    </row>
    <row r="116" spans="2:17" s="20" customFormat="1" ht="18" customHeight="1">
      <c r="B116" s="96"/>
      <c r="C116" s="70"/>
      <c r="D116" s="70"/>
      <c r="E116" s="70"/>
      <c r="F116" s="70"/>
      <c r="G116" s="79" t="s">
        <v>424</v>
      </c>
      <c r="H116" s="79"/>
      <c r="I116" s="103" t="s">
        <v>60</v>
      </c>
      <c r="J116" s="75"/>
      <c r="K116" s="69" t="s">
        <v>467</v>
      </c>
      <c r="L116" s="70" t="s">
        <v>78</v>
      </c>
      <c r="M116" s="70">
        <v>1</v>
      </c>
      <c r="N116" s="47" t="s">
        <v>55</v>
      </c>
      <c r="O116" s="52" t="s">
        <v>438</v>
      </c>
      <c r="P116" s="71"/>
      <c r="Q116" s="72" t="s">
        <v>397</v>
      </c>
    </row>
    <row r="117" spans="2:17" s="20" customFormat="1" ht="18" customHeight="1">
      <c r="B117" s="96"/>
      <c r="C117" s="10"/>
      <c r="D117" s="10"/>
      <c r="E117" s="10"/>
      <c r="F117" s="10"/>
      <c r="G117" s="37" t="s">
        <v>424</v>
      </c>
      <c r="H117" s="37"/>
      <c r="I117" s="38" t="s">
        <v>60</v>
      </c>
      <c r="J117" s="78"/>
      <c r="K117" s="45" t="s">
        <v>468</v>
      </c>
      <c r="L117" s="10" t="s">
        <v>78</v>
      </c>
      <c r="M117" s="10">
        <v>1</v>
      </c>
      <c r="N117" s="41" t="s">
        <v>55</v>
      </c>
      <c r="O117" s="52" t="s">
        <v>469</v>
      </c>
      <c r="P117" s="87"/>
      <c r="Q117" s="77" t="s">
        <v>397</v>
      </c>
    </row>
    <row r="118" spans="2:17" s="20" customFormat="1" ht="18" customHeight="1">
      <c r="B118" s="96"/>
      <c r="C118" s="10"/>
      <c r="D118" s="10"/>
      <c r="E118" s="10"/>
      <c r="F118" s="10"/>
      <c r="G118" s="37" t="s">
        <v>424</v>
      </c>
      <c r="H118" s="37"/>
      <c r="I118" s="103" t="s">
        <v>59</v>
      </c>
      <c r="J118" s="75"/>
      <c r="K118" s="69" t="s">
        <v>224</v>
      </c>
      <c r="L118" s="70" t="s">
        <v>78</v>
      </c>
      <c r="M118" s="70">
        <v>1</v>
      </c>
      <c r="N118" s="41" t="s">
        <v>56</v>
      </c>
      <c r="O118" s="42">
        <v>131</v>
      </c>
      <c r="P118" s="139"/>
      <c r="Q118" s="140" t="s">
        <v>397</v>
      </c>
    </row>
    <row r="119" spans="2:17" s="20" customFormat="1" ht="18" customHeight="1">
      <c r="B119" s="96"/>
      <c r="C119" s="10"/>
      <c r="D119" s="10"/>
      <c r="E119" s="10"/>
      <c r="F119" s="10"/>
      <c r="G119" s="37" t="s">
        <v>22</v>
      </c>
      <c r="H119" s="37"/>
      <c r="I119" s="103" t="s">
        <v>75</v>
      </c>
      <c r="J119" s="75"/>
      <c r="K119" s="45" t="s">
        <v>76</v>
      </c>
      <c r="L119" s="70" t="s">
        <v>64</v>
      </c>
      <c r="M119" s="10">
        <v>2</v>
      </c>
      <c r="N119" s="41" t="s">
        <v>56</v>
      </c>
      <c r="O119" s="42">
        <v>132</v>
      </c>
      <c r="P119" s="139"/>
      <c r="Q119" s="140" t="s">
        <v>397</v>
      </c>
    </row>
    <row r="120" spans="2:17" s="20" customFormat="1" ht="18" customHeight="1">
      <c r="B120" s="96"/>
      <c r="C120" s="10"/>
      <c r="D120" s="10"/>
      <c r="E120" s="10"/>
      <c r="F120" s="10"/>
      <c r="G120" s="10" t="s">
        <v>428</v>
      </c>
      <c r="H120" s="37" t="s">
        <v>424</v>
      </c>
      <c r="I120" s="38" t="s">
        <v>75</v>
      </c>
      <c r="J120" s="78"/>
      <c r="K120" s="45" t="s">
        <v>53</v>
      </c>
      <c r="L120" s="10" t="s">
        <v>78</v>
      </c>
      <c r="M120" s="10">
        <v>2</v>
      </c>
      <c r="N120" s="41" t="s">
        <v>55</v>
      </c>
      <c r="O120" s="42">
        <v>133</v>
      </c>
      <c r="P120" s="139"/>
      <c r="Q120" s="140" t="s">
        <v>397</v>
      </c>
    </row>
    <row r="121" spans="2:17" s="20" customFormat="1" ht="18" customHeight="1">
      <c r="B121" s="96"/>
      <c r="C121" s="10"/>
      <c r="D121" s="10"/>
      <c r="E121" s="10"/>
      <c r="F121" s="10"/>
      <c r="G121" s="10" t="s">
        <v>428</v>
      </c>
      <c r="H121" s="37" t="s">
        <v>424</v>
      </c>
      <c r="I121" s="38" t="s">
        <v>75</v>
      </c>
      <c r="J121" s="78"/>
      <c r="K121" s="45" t="s">
        <v>66</v>
      </c>
      <c r="L121" s="10" t="s">
        <v>78</v>
      </c>
      <c r="M121" s="10">
        <v>1</v>
      </c>
      <c r="N121" s="47" t="s">
        <v>55</v>
      </c>
      <c r="O121" s="42">
        <v>139</v>
      </c>
      <c r="P121" s="139"/>
      <c r="Q121" s="140" t="s">
        <v>397</v>
      </c>
    </row>
    <row r="122" spans="2:17" s="20" customFormat="1" ht="18" customHeight="1">
      <c r="B122" s="96"/>
      <c r="C122" s="10"/>
      <c r="D122" s="10"/>
      <c r="E122" s="10"/>
      <c r="F122" s="10"/>
      <c r="G122" s="10" t="s">
        <v>428</v>
      </c>
      <c r="H122" s="37"/>
      <c r="I122" s="38" t="s">
        <v>75</v>
      </c>
      <c r="J122" s="78"/>
      <c r="K122" s="45" t="s">
        <v>49</v>
      </c>
      <c r="L122" s="10" t="s">
        <v>82</v>
      </c>
      <c r="M122" s="10">
        <v>1</v>
      </c>
      <c r="N122" s="41" t="s">
        <v>55</v>
      </c>
      <c r="O122" s="42">
        <v>142</v>
      </c>
      <c r="P122" s="139"/>
      <c r="Q122" s="140" t="s">
        <v>397</v>
      </c>
    </row>
    <row r="123" spans="2:17" s="20" customFormat="1" ht="18" customHeight="1">
      <c r="B123" s="96"/>
      <c r="C123" s="10"/>
      <c r="D123" s="10"/>
      <c r="E123" s="10"/>
      <c r="F123" s="10"/>
      <c r="G123" s="10" t="s">
        <v>428</v>
      </c>
      <c r="H123" s="37"/>
      <c r="I123" s="38" t="s">
        <v>75</v>
      </c>
      <c r="J123" s="78"/>
      <c r="K123" s="45" t="s">
        <v>43</v>
      </c>
      <c r="L123" s="10" t="s">
        <v>82</v>
      </c>
      <c r="M123" s="10">
        <v>1</v>
      </c>
      <c r="N123" s="41" t="s">
        <v>55</v>
      </c>
      <c r="O123" s="42">
        <v>144</v>
      </c>
      <c r="P123" s="139"/>
      <c r="Q123" s="140" t="s">
        <v>397</v>
      </c>
    </row>
    <row r="124" spans="2:17" s="20" customFormat="1" ht="18" customHeight="1">
      <c r="B124" s="96"/>
      <c r="C124" s="10"/>
      <c r="D124" s="10"/>
      <c r="E124" s="10"/>
      <c r="F124" s="10"/>
      <c r="G124" s="37" t="s">
        <v>428</v>
      </c>
      <c r="H124" s="37" t="s">
        <v>424</v>
      </c>
      <c r="I124" s="38" t="s">
        <v>75</v>
      </c>
      <c r="J124" s="78"/>
      <c r="K124" s="45" t="s">
        <v>50</v>
      </c>
      <c r="L124" s="10" t="s">
        <v>82</v>
      </c>
      <c r="M124" s="10">
        <v>2</v>
      </c>
      <c r="N124" s="41" t="s">
        <v>55</v>
      </c>
      <c r="O124" s="42">
        <v>145</v>
      </c>
      <c r="P124" s="139"/>
      <c r="Q124" s="140" t="s">
        <v>397</v>
      </c>
    </row>
    <row r="125" spans="2:17" s="20" customFormat="1" ht="18" customHeight="1">
      <c r="B125" s="96"/>
      <c r="C125" s="10"/>
      <c r="D125" s="10"/>
      <c r="E125" s="10"/>
      <c r="F125" s="10"/>
      <c r="G125" s="10" t="s">
        <v>424</v>
      </c>
      <c r="H125" s="37" t="s">
        <v>424</v>
      </c>
      <c r="I125" s="38" t="s">
        <v>75</v>
      </c>
      <c r="J125" s="78"/>
      <c r="K125" s="45" t="s">
        <v>51</v>
      </c>
      <c r="L125" s="10" t="s">
        <v>82</v>
      </c>
      <c r="M125" s="10">
        <v>2</v>
      </c>
      <c r="N125" s="41" t="s">
        <v>55</v>
      </c>
      <c r="O125" s="42">
        <v>147</v>
      </c>
      <c r="P125" s="139"/>
      <c r="Q125" s="140" t="s">
        <v>397</v>
      </c>
    </row>
    <row r="126" spans="2:17" s="20" customFormat="1" ht="18" customHeight="1">
      <c r="B126" s="96"/>
      <c r="C126" s="10"/>
      <c r="D126" s="10"/>
      <c r="E126" s="10"/>
      <c r="F126" s="10"/>
      <c r="G126" s="37" t="s">
        <v>424</v>
      </c>
      <c r="H126" s="37"/>
      <c r="I126" s="38" t="s">
        <v>60</v>
      </c>
      <c r="J126" s="78"/>
      <c r="K126" s="45" t="s">
        <v>47</v>
      </c>
      <c r="L126" s="10" t="s">
        <v>82</v>
      </c>
      <c r="M126" s="10">
        <v>1</v>
      </c>
      <c r="N126" s="47" t="s">
        <v>55</v>
      </c>
      <c r="O126" s="42">
        <v>149</v>
      </c>
      <c r="P126" s="139"/>
      <c r="Q126" s="140" t="s">
        <v>397</v>
      </c>
    </row>
    <row r="127" spans="2:17" s="20" customFormat="1" ht="18" customHeight="1">
      <c r="B127" s="96"/>
      <c r="C127" s="10"/>
      <c r="D127" s="10"/>
      <c r="E127" s="10"/>
      <c r="F127" s="10"/>
      <c r="G127" s="37" t="s">
        <v>424</v>
      </c>
      <c r="H127" s="37"/>
      <c r="I127" s="38" t="s">
        <v>60</v>
      </c>
      <c r="J127" s="78"/>
      <c r="K127" s="45" t="s">
        <v>48</v>
      </c>
      <c r="L127" s="10" t="s">
        <v>40</v>
      </c>
      <c r="M127" s="10">
        <v>1</v>
      </c>
      <c r="N127" s="47" t="s">
        <v>55</v>
      </c>
      <c r="O127" s="42">
        <v>150</v>
      </c>
      <c r="P127" s="139"/>
      <c r="Q127" s="140" t="s">
        <v>397</v>
      </c>
    </row>
    <row r="128" spans="2:17" s="20" customFormat="1" ht="18" customHeight="1">
      <c r="B128" s="96"/>
      <c r="C128" s="10"/>
      <c r="D128" s="10"/>
      <c r="E128" s="10"/>
      <c r="F128" s="10"/>
      <c r="G128" s="10" t="s">
        <v>424</v>
      </c>
      <c r="H128" s="37"/>
      <c r="I128" s="38" t="s">
        <v>60</v>
      </c>
      <c r="J128" s="78"/>
      <c r="K128" s="45" t="s">
        <v>63</v>
      </c>
      <c r="L128" s="10" t="s">
        <v>40</v>
      </c>
      <c r="M128" s="10">
        <v>1</v>
      </c>
      <c r="N128" s="41" t="s">
        <v>55</v>
      </c>
      <c r="O128" s="42">
        <v>152</v>
      </c>
      <c r="P128" s="139"/>
      <c r="Q128" s="140" t="s">
        <v>397</v>
      </c>
    </row>
    <row r="129" spans="2:17" s="20" customFormat="1" ht="18" customHeight="1">
      <c r="B129" s="96"/>
      <c r="C129" s="10"/>
      <c r="D129" s="10"/>
      <c r="E129" s="10"/>
      <c r="F129" s="10"/>
      <c r="G129" s="70" t="s">
        <v>424</v>
      </c>
      <c r="H129" s="37"/>
      <c r="I129" s="38" t="s">
        <v>75</v>
      </c>
      <c r="J129" s="78"/>
      <c r="K129" s="45" t="s">
        <v>429</v>
      </c>
      <c r="L129" s="10" t="s">
        <v>82</v>
      </c>
      <c r="M129" s="10">
        <v>3</v>
      </c>
      <c r="N129" s="41" t="s">
        <v>56</v>
      </c>
      <c r="O129" s="42" t="s">
        <v>430</v>
      </c>
      <c r="P129" s="139"/>
      <c r="Q129" s="140" t="s">
        <v>397</v>
      </c>
    </row>
    <row r="130" spans="2:17" s="20" customFormat="1" ht="18" customHeight="1">
      <c r="B130" s="96"/>
      <c r="C130" s="10"/>
      <c r="D130" s="10"/>
      <c r="E130" s="10"/>
      <c r="F130" s="10"/>
      <c r="G130" s="70" t="s">
        <v>424</v>
      </c>
      <c r="H130" s="37"/>
      <c r="I130" s="38" t="s">
        <v>75</v>
      </c>
      <c r="J130" s="78"/>
      <c r="K130" s="45" t="s">
        <v>431</v>
      </c>
      <c r="L130" s="10" t="s">
        <v>82</v>
      </c>
      <c r="M130" s="10">
        <v>1</v>
      </c>
      <c r="N130" s="41" t="s">
        <v>56</v>
      </c>
      <c r="O130" s="42" t="s">
        <v>432</v>
      </c>
      <c r="P130" s="139"/>
      <c r="Q130" s="140" t="s">
        <v>397</v>
      </c>
    </row>
    <row r="131" spans="2:17" s="20" customFormat="1" ht="18" customHeight="1">
      <c r="B131" s="96"/>
      <c r="C131" s="10"/>
      <c r="D131" s="10"/>
      <c r="E131" s="10"/>
      <c r="F131" s="10"/>
      <c r="G131" s="70" t="s">
        <v>424</v>
      </c>
      <c r="H131" s="37"/>
      <c r="I131" s="38" t="s">
        <v>60</v>
      </c>
      <c r="J131" s="78"/>
      <c r="K131" s="45" t="s">
        <v>223</v>
      </c>
      <c r="L131" s="10" t="s">
        <v>78</v>
      </c>
      <c r="M131" s="10">
        <v>1</v>
      </c>
      <c r="N131" s="41" t="s">
        <v>57</v>
      </c>
      <c r="O131" s="42">
        <v>153</v>
      </c>
      <c r="P131" s="139"/>
      <c r="Q131" s="140" t="s">
        <v>397</v>
      </c>
    </row>
    <row r="132" spans="2:17" s="20" customFormat="1" ht="18" customHeight="1">
      <c r="B132" s="96"/>
      <c r="C132" s="10"/>
      <c r="D132" s="10"/>
      <c r="E132" s="10"/>
      <c r="F132" s="10"/>
      <c r="G132" s="10" t="s">
        <v>428</v>
      </c>
      <c r="H132" s="37" t="s">
        <v>424</v>
      </c>
      <c r="I132" s="38" t="s">
        <v>75</v>
      </c>
      <c r="J132" s="78"/>
      <c r="K132" s="45" t="s">
        <v>54</v>
      </c>
      <c r="L132" s="10" t="s">
        <v>78</v>
      </c>
      <c r="M132" s="10">
        <v>1</v>
      </c>
      <c r="N132" s="41" t="s">
        <v>57</v>
      </c>
      <c r="O132" s="42">
        <v>154</v>
      </c>
      <c r="P132" s="139"/>
      <c r="Q132" s="140" t="s">
        <v>397</v>
      </c>
    </row>
    <row r="133" spans="2:17" s="20" customFormat="1" ht="18" customHeight="1">
      <c r="B133" s="96"/>
      <c r="C133" s="10"/>
      <c r="D133" s="10"/>
      <c r="E133" s="10"/>
      <c r="F133" s="10"/>
      <c r="G133" s="70" t="s">
        <v>424</v>
      </c>
      <c r="H133" s="10"/>
      <c r="I133" s="38" t="s">
        <v>75</v>
      </c>
      <c r="J133" s="78"/>
      <c r="K133" s="45" t="s">
        <v>42</v>
      </c>
      <c r="L133" s="10" t="s">
        <v>82</v>
      </c>
      <c r="M133" s="10">
        <v>1</v>
      </c>
      <c r="N133" s="41" t="s">
        <v>57</v>
      </c>
      <c r="O133" s="42">
        <v>156</v>
      </c>
      <c r="P133" s="139"/>
      <c r="Q133" s="140" t="s">
        <v>397</v>
      </c>
    </row>
    <row r="134" spans="2:17" s="20" customFormat="1" ht="18" customHeight="1">
      <c r="B134" s="96"/>
      <c r="C134" s="10"/>
      <c r="D134" s="10"/>
      <c r="E134" s="10"/>
      <c r="F134" s="10"/>
      <c r="G134" s="10" t="s">
        <v>424</v>
      </c>
      <c r="H134" s="37"/>
      <c r="I134" s="38" t="s">
        <v>75</v>
      </c>
      <c r="J134" s="78"/>
      <c r="K134" s="45" t="s">
        <v>44</v>
      </c>
      <c r="L134" s="10" t="s">
        <v>40</v>
      </c>
      <c r="M134" s="10">
        <v>1</v>
      </c>
      <c r="N134" s="41" t="s">
        <v>57</v>
      </c>
      <c r="O134" s="42">
        <v>157</v>
      </c>
      <c r="P134" s="139"/>
      <c r="Q134" s="140" t="s">
        <v>397</v>
      </c>
    </row>
    <row r="135" spans="2:17" s="20" customFormat="1" ht="18" customHeight="1">
      <c r="B135" s="96"/>
      <c r="C135" s="10"/>
      <c r="D135" s="10"/>
      <c r="E135" s="10"/>
      <c r="F135" s="10"/>
      <c r="G135" s="70" t="s">
        <v>428</v>
      </c>
      <c r="H135" s="37"/>
      <c r="I135" s="38" t="s">
        <v>75</v>
      </c>
      <c r="J135" s="78"/>
      <c r="K135" s="45" t="s">
        <v>62</v>
      </c>
      <c r="L135" s="10" t="s">
        <v>82</v>
      </c>
      <c r="M135" s="10">
        <v>1</v>
      </c>
      <c r="N135" s="41" t="s">
        <v>57</v>
      </c>
      <c r="O135" s="42">
        <v>158</v>
      </c>
      <c r="P135" s="139"/>
      <c r="Q135" s="140" t="s">
        <v>397</v>
      </c>
    </row>
    <row r="136" spans="2:17" s="20" customFormat="1" ht="18" customHeight="1">
      <c r="B136" s="96"/>
      <c r="C136" s="10"/>
      <c r="D136" s="10"/>
      <c r="E136" s="10"/>
      <c r="F136" s="10"/>
      <c r="G136" s="10" t="s">
        <v>428</v>
      </c>
      <c r="H136" s="10" t="s">
        <v>424</v>
      </c>
      <c r="I136" s="38" t="s">
        <v>75</v>
      </c>
      <c r="J136" s="78"/>
      <c r="K136" s="45" t="s">
        <v>50</v>
      </c>
      <c r="L136" s="10" t="s">
        <v>40</v>
      </c>
      <c r="M136" s="10">
        <v>1</v>
      </c>
      <c r="N136" s="41" t="s">
        <v>57</v>
      </c>
      <c r="O136" s="42">
        <v>159</v>
      </c>
      <c r="P136" s="139"/>
      <c r="Q136" s="140" t="s">
        <v>397</v>
      </c>
    </row>
    <row r="137" spans="2:17" s="20" customFormat="1" ht="18" customHeight="1">
      <c r="B137" s="96"/>
      <c r="C137" s="10"/>
      <c r="D137" s="10"/>
      <c r="E137" s="10"/>
      <c r="F137" s="10"/>
      <c r="G137" s="37" t="s">
        <v>424</v>
      </c>
      <c r="H137" s="37" t="s">
        <v>424</v>
      </c>
      <c r="I137" s="103" t="s">
        <v>75</v>
      </c>
      <c r="J137" s="75"/>
      <c r="K137" s="69" t="s">
        <v>52</v>
      </c>
      <c r="L137" s="70" t="s">
        <v>82</v>
      </c>
      <c r="M137" s="70">
        <v>1</v>
      </c>
      <c r="N137" s="41" t="s">
        <v>57</v>
      </c>
      <c r="O137" s="42">
        <v>160</v>
      </c>
      <c r="P137" s="139"/>
      <c r="Q137" s="140" t="s">
        <v>397</v>
      </c>
    </row>
    <row r="138" spans="2:17" s="20" customFormat="1" ht="18" customHeight="1">
      <c r="B138" s="96"/>
      <c r="C138" s="10"/>
      <c r="D138" s="10"/>
      <c r="E138" s="10"/>
      <c r="F138" s="10"/>
      <c r="G138" s="37" t="s">
        <v>424</v>
      </c>
      <c r="H138" s="37" t="s">
        <v>424</v>
      </c>
      <c r="I138" s="103" t="s">
        <v>75</v>
      </c>
      <c r="J138" s="75"/>
      <c r="K138" s="69" t="s">
        <v>484</v>
      </c>
      <c r="L138" s="70" t="s">
        <v>82</v>
      </c>
      <c r="M138" s="70">
        <v>1</v>
      </c>
      <c r="N138" s="41" t="s">
        <v>57</v>
      </c>
      <c r="O138" s="42">
        <v>164</v>
      </c>
      <c r="P138" s="139"/>
      <c r="Q138" s="140" t="s">
        <v>397</v>
      </c>
    </row>
    <row r="139" spans="2:17" s="20" customFormat="1" ht="18" customHeight="1">
      <c r="B139" s="96"/>
      <c r="C139" s="10"/>
      <c r="D139" s="10"/>
      <c r="E139" s="10"/>
      <c r="F139" s="10"/>
      <c r="G139" s="37" t="s">
        <v>424</v>
      </c>
      <c r="H139" s="37"/>
      <c r="I139" s="103" t="s">
        <v>75</v>
      </c>
      <c r="J139" s="75"/>
      <c r="K139" s="69" t="s">
        <v>435</v>
      </c>
      <c r="L139" s="70" t="s">
        <v>82</v>
      </c>
      <c r="M139" s="70">
        <v>1</v>
      </c>
      <c r="N139" s="47" t="s">
        <v>57</v>
      </c>
      <c r="O139" s="42" t="s">
        <v>436</v>
      </c>
      <c r="P139" s="139"/>
      <c r="Q139" s="140" t="s">
        <v>397</v>
      </c>
    </row>
    <row r="140" spans="2:17" s="20" customFormat="1" ht="18" customHeight="1">
      <c r="B140" s="96"/>
      <c r="C140" s="10" t="s">
        <v>22</v>
      </c>
      <c r="D140" s="10"/>
      <c r="E140" s="10"/>
      <c r="F140" s="10"/>
      <c r="G140" s="10" t="s">
        <v>22</v>
      </c>
      <c r="H140" s="37"/>
      <c r="I140" s="38" t="s">
        <v>87</v>
      </c>
      <c r="J140" s="78"/>
      <c r="K140" s="45" t="s">
        <v>32</v>
      </c>
      <c r="L140" s="10" t="s">
        <v>78</v>
      </c>
      <c r="M140" s="10">
        <v>2</v>
      </c>
      <c r="N140" s="47" t="s">
        <v>79</v>
      </c>
      <c r="O140" s="42">
        <v>447</v>
      </c>
      <c r="P140" s="139"/>
      <c r="Q140" s="140" t="s">
        <v>397</v>
      </c>
    </row>
    <row r="141" spans="2:17" s="20" customFormat="1" ht="18" customHeight="1">
      <c r="B141" s="96"/>
      <c r="C141" s="10" t="s">
        <v>22</v>
      </c>
      <c r="D141" s="10"/>
      <c r="E141" s="10"/>
      <c r="F141" s="10"/>
      <c r="G141" s="37" t="s">
        <v>22</v>
      </c>
      <c r="H141" s="37" t="s">
        <v>22</v>
      </c>
      <c r="I141" s="38" t="s">
        <v>87</v>
      </c>
      <c r="J141" s="78"/>
      <c r="K141" s="45" t="s">
        <v>36</v>
      </c>
      <c r="L141" s="10" t="s">
        <v>78</v>
      </c>
      <c r="M141" s="10">
        <v>2</v>
      </c>
      <c r="N141" s="47" t="s">
        <v>79</v>
      </c>
      <c r="O141" s="42">
        <v>451</v>
      </c>
      <c r="P141" s="139"/>
      <c r="Q141" s="140" t="s">
        <v>397</v>
      </c>
    </row>
    <row r="142" spans="2:17" s="20" customFormat="1" ht="18" customHeight="1">
      <c r="B142" s="96"/>
      <c r="C142" s="10" t="s">
        <v>22</v>
      </c>
      <c r="D142" s="10"/>
      <c r="E142" s="10"/>
      <c r="F142" s="10"/>
      <c r="G142" s="37" t="s">
        <v>22</v>
      </c>
      <c r="H142" s="37"/>
      <c r="I142" s="38" t="s">
        <v>87</v>
      </c>
      <c r="J142" s="78"/>
      <c r="K142" s="45" t="s">
        <v>34</v>
      </c>
      <c r="L142" s="10" t="s">
        <v>78</v>
      </c>
      <c r="M142" s="10">
        <v>2</v>
      </c>
      <c r="N142" s="41" t="s">
        <v>79</v>
      </c>
      <c r="O142" s="42">
        <v>453</v>
      </c>
      <c r="P142" s="139"/>
      <c r="Q142" s="140" t="s">
        <v>397</v>
      </c>
    </row>
    <row r="143" spans="2:17" s="20" customFormat="1" ht="18" customHeight="1">
      <c r="B143" s="96"/>
      <c r="C143" s="10" t="s">
        <v>22</v>
      </c>
      <c r="D143" s="10"/>
      <c r="E143" s="10"/>
      <c r="F143" s="10"/>
      <c r="G143" s="37" t="s">
        <v>22</v>
      </c>
      <c r="H143" s="37"/>
      <c r="I143" s="38" t="s">
        <v>87</v>
      </c>
      <c r="J143" s="78"/>
      <c r="K143" s="45" t="s">
        <v>37</v>
      </c>
      <c r="L143" s="10" t="s">
        <v>78</v>
      </c>
      <c r="M143" s="10">
        <v>2</v>
      </c>
      <c r="N143" s="47" t="s">
        <v>79</v>
      </c>
      <c r="O143" s="42">
        <v>454</v>
      </c>
      <c r="P143" s="139"/>
      <c r="Q143" s="140" t="s">
        <v>397</v>
      </c>
    </row>
    <row r="144" spans="2:17" s="20" customFormat="1" ht="18" customHeight="1">
      <c r="B144" s="96"/>
      <c r="C144" s="10" t="s">
        <v>22</v>
      </c>
      <c r="D144" s="10"/>
      <c r="E144" s="10"/>
      <c r="F144" s="10"/>
      <c r="G144" s="37" t="s">
        <v>22</v>
      </c>
      <c r="H144" s="37" t="s">
        <v>22</v>
      </c>
      <c r="I144" s="103" t="s">
        <v>87</v>
      </c>
      <c r="J144" s="75"/>
      <c r="K144" s="69" t="s">
        <v>33</v>
      </c>
      <c r="L144" s="10" t="s">
        <v>78</v>
      </c>
      <c r="M144" s="70">
        <v>2</v>
      </c>
      <c r="N144" s="41" t="s">
        <v>80</v>
      </c>
      <c r="O144" s="42">
        <v>448</v>
      </c>
      <c r="P144" s="139"/>
      <c r="Q144" s="140" t="s">
        <v>397</v>
      </c>
    </row>
    <row r="145" spans="1:17" s="19" customFormat="1" ht="18" customHeight="1">
      <c r="A145" s="20"/>
      <c r="B145" s="96"/>
      <c r="C145" s="10" t="s">
        <v>22</v>
      </c>
      <c r="D145" s="10"/>
      <c r="E145" s="10"/>
      <c r="F145" s="10"/>
      <c r="G145" s="37" t="s">
        <v>22</v>
      </c>
      <c r="H145" s="37"/>
      <c r="I145" s="103" t="s">
        <v>87</v>
      </c>
      <c r="J145" s="75"/>
      <c r="K145" s="69" t="s">
        <v>35</v>
      </c>
      <c r="L145" s="10" t="s">
        <v>78</v>
      </c>
      <c r="M145" s="70">
        <v>2</v>
      </c>
      <c r="N145" s="41" t="s">
        <v>80</v>
      </c>
      <c r="O145" s="42">
        <v>450</v>
      </c>
      <c r="P145" s="139"/>
      <c r="Q145" s="140" t="s">
        <v>397</v>
      </c>
    </row>
    <row r="146" spans="1:17" s="19" customFormat="1" ht="18" customHeight="1">
      <c r="A146" s="20"/>
      <c r="B146" s="96"/>
      <c r="C146" s="10" t="s">
        <v>22</v>
      </c>
      <c r="D146" s="10"/>
      <c r="E146" s="10"/>
      <c r="F146" s="10"/>
      <c r="G146" s="37" t="s">
        <v>22</v>
      </c>
      <c r="H146" s="37"/>
      <c r="I146" s="103" t="s">
        <v>87</v>
      </c>
      <c r="J146" s="75"/>
      <c r="K146" s="69" t="s">
        <v>38</v>
      </c>
      <c r="L146" s="10" t="s">
        <v>82</v>
      </c>
      <c r="M146" s="70">
        <v>2</v>
      </c>
      <c r="N146" s="41" t="s">
        <v>80</v>
      </c>
      <c r="O146" s="42">
        <v>456</v>
      </c>
      <c r="P146" s="139"/>
      <c r="Q146" s="140" t="s">
        <v>397</v>
      </c>
    </row>
    <row r="147" spans="1:17" s="19" customFormat="1" ht="18" customHeight="1">
      <c r="A147" s="20"/>
      <c r="B147" s="96"/>
      <c r="C147" s="10" t="s">
        <v>22</v>
      </c>
      <c r="D147" s="10"/>
      <c r="E147" s="10"/>
      <c r="F147" s="10"/>
      <c r="G147" s="37" t="s">
        <v>22</v>
      </c>
      <c r="H147" s="37" t="s">
        <v>22</v>
      </c>
      <c r="I147" s="103" t="s">
        <v>87</v>
      </c>
      <c r="J147" s="75"/>
      <c r="K147" s="69" t="s">
        <v>39</v>
      </c>
      <c r="L147" s="10" t="s">
        <v>82</v>
      </c>
      <c r="M147" s="70">
        <v>2</v>
      </c>
      <c r="N147" s="41" t="s">
        <v>80</v>
      </c>
      <c r="O147" s="42">
        <v>457</v>
      </c>
      <c r="P147" s="139"/>
      <c r="Q147" s="140" t="s">
        <v>397</v>
      </c>
    </row>
    <row r="148" spans="2:17" s="19" customFormat="1" ht="18" customHeight="1">
      <c r="B148" s="114" t="s">
        <v>14</v>
      </c>
      <c r="C148" s="91">
        <f>_xlfn.SUMIFS(M115:M147,C115:C147,"○")</f>
        <v>16</v>
      </c>
      <c r="D148" s="91">
        <f>_xlfn.SUMIFS(M115:M147,D115:D147,"○")</f>
        <v>0</v>
      </c>
      <c r="E148" s="91">
        <f>_xlfn.SUMIFS(M115:M147,E115:E147,"○")</f>
        <v>0</v>
      </c>
      <c r="F148" s="91">
        <f>_xlfn.SUMIFS(M115:M147,F115:F147,"○")</f>
        <v>0</v>
      </c>
      <c r="G148" s="91">
        <f>_xlfn.SUMIFS(M115:M147,G115:G147,"○")</f>
        <v>48</v>
      </c>
      <c r="H148" s="91">
        <f>_xlfn.SUMIFS(M115:M147,H115:H147,"○")</f>
        <v>17</v>
      </c>
      <c r="I148" s="115"/>
      <c r="J148" s="116"/>
      <c r="K148" s="117"/>
      <c r="L148" s="117"/>
      <c r="M148" s="117"/>
      <c r="N148" s="118"/>
      <c r="O148" s="119"/>
      <c r="P148" s="120"/>
      <c r="Q148" s="116"/>
    </row>
    <row r="149" s="19" customFormat="1" ht="13.5"/>
    <row r="150" spans="1:6" s="19" customFormat="1" ht="13.5">
      <c r="A150" s="6"/>
      <c r="B150" s="7" t="s">
        <v>379</v>
      </c>
      <c r="C150" s="7"/>
      <c r="D150" s="7"/>
      <c r="E150" s="7"/>
      <c r="F150" s="8"/>
    </row>
    <row r="151" spans="1:6" s="19" customFormat="1" ht="13.5">
      <c r="A151" s="6"/>
      <c r="B151" s="9" t="s">
        <v>380</v>
      </c>
      <c r="C151" s="10">
        <f>_xlfn.SUMIFS($M$14:$M147,$C$14:$C147,"○")</f>
        <v>88</v>
      </c>
      <c r="D151" s="11" t="s">
        <v>381</v>
      </c>
      <c r="E151" s="11">
        <v>62</v>
      </c>
      <c r="F151" s="8" t="s">
        <v>382</v>
      </c>
    </row>
    <row r="152" spans="1:6" s="19" customFormat="1" ht="13.5">
      <c r="A152" s="6"/>
      <c r="B152" s="9" t="s">
        <v>383</v>
      </c>
      <c r="C152" s="10">
        <f>_xlfn.SUMIFS($M$14:$M147,$D$14:$D147,"○")</f>
        <v>66</v>
      </c>
      <c r="D152" s="11" t="s">
        <v>381</v>
      </c>
      <c r="E152" s="11">
        <v>40</v>
      </c>
      <c r="F152" s="8" t="s">
        <v>384</v>
      </c>
    </row>
    <row r="153" spans="1:6" s="19" customFormat="1" ht="13.5">
      <c r="A153" s="6"/>
      <c r="B153" s="9" t="s">
        <v>385</v>
      </c>
      <c r="C153" s="10">
        <f>_xlfn.SUMIFS($M$14:$M147,$E$14:$E147,"○")</f>
        <v>40</v>
      </c>
      <c r="D153" s="11" t="s">
        <v>381</v>
      </c>
      <c r="E153" s="11">
        <v>31</v>
      </c>
      <c r="F153" s="8" t="s">
        <v>386</v>
      </c>
    </row>
    <row r="154" spans="1:6" s="19" customFormat="1" ht="13.5">
      <c r="A154" s="6"/>
      <c r="B154" s="9" t="s">
        <v>387</v>
      </c>
      <c r="C154" s="10">
        <f>_xlfn.SUMIFS($M$14:$M147,$F$14:$F147,"○")</f>
        <v>169</v>
      </c>
      <c r="D154" s="11" t="s">
        <v>381</v>
      </c>
      <c r="E154" s="11">
        <v>62</v>
      </c>
      <c r="F154" s="8" t="s">
        <v>388</v>
      </c>
    </row>
    <row r="155" spans="1:6" s="19" customFormat="1" ht="13.5">
      <c r="A155" s="6"/>
      <c r="B155" s="9" t="s">
        <v>389</v>
      </c>
      <c r="C155" s="10">
        <f>_xlfn.SUMIFS($M$14:$M147,$G$14:$G147,"○")</f>
        <v>105</v>
      </c>
      <c r="D155" s="11" t="s">
        <v>381</v>
      </c>
      <c r="E155" s="11">
        <v>24</v>
      </c>
      <c r="F155" s="8" t="s">
        <v>390</v>
      </c>
    </row>
    <row r="156" spans="1:6" s="19" customFormat="1" ht="13.5">
      <c r="A156" s="6"/>
      <c r="B156" s="9" t="s">
        <v>391</v>
      </c>
      <c r="C156" s="10">
        <f>_xlfn.SUMIFS($M$14:$M147,$H$14:$H147,"○")</f>
        <v>17</v>
      </c>
      <c r="D156" s="11" t="s">
        <v>381</v>
      </c>
      <c r="E156" s="11">
        <v>1</v>
      </c>
      <c r="F156" s="8" t="s">
        <v>392</v>
      </c>
    </row>
    <row r="157" spans="1:6" s="19" customFormat="1" ht="13.5">
      <c r="A157" s="6"/>
      <c r="B157" s="24" t="s">
        <v>273</v>
      </c>
      <c r="C157" s="21">
        <f>$C158+$C159</f>
        <v>112</v>
      </c>
      <c r="D157" s="25" t="s">
        <v>407</v>
      </c>
      <c r="E157" s="25">
        <v>48</v>
      </c>
      <c r="F157" s="26" t="s">
        <v>412</v>
      </c>
    </row>
    <row r="158" spans="1:6" s="19" customFormat="1" ht="13.5">
      <c r="A158" s="6"/>
      <c r="B158" s="24" t="s">
        <v>242</v>
      </c>
      <c r="C158" s="21">
        <f>_xlfn.SUMIFS($M$14:$M147,$P$14:$P147,"A")</f>
        <v>59</v>
      </c>
      <c r="D158" s="25" t="s">
        <v>407</v>
      </c>
      <c r="E158" s="25">
        <v>30</v>
      </c>
      <c r="F158" s="26" t="s">
        <v>412</v>
      </c>
    </row>
    <row r="159" spans="1:6" s="19" customFormat="1" ht="13.5">
      <c r="A159" s="6"/>
      <c r="B159" s="24" t="s">
        <v>236</v>
      </c>
      <c r="C159" s="21">
        <f>_xlfn.SUMIFS($M$14:$M147,$P$14:$P147,"B")</f>
        <v>53</v>
      </c>
      <c r="D159" s="25" t="s">
        <v>407</v>
      </c>
      <c r="E159" s="25">
        <v>10</v>
      </c>
      <c r="F159" s="26" t="s">
        <v>412</v>
      </c>
    </row>
    <row r="160" spans="1:6" s="19" customFormat="1" ht="13.5">
      <c r="A160" s="6"/>
      <c r="B160" s="27" t="s">
        <v>413</v>
      </c>
      <c r="C160" s="21">
        <f>_xlfn.SUMIFS($M$14:$M147,$Q$14:$Q147,"建築構造学に関する科目")</f>
        <v>29</v>
      </c>
      <c r="D160" s="25" t="s">
        <v>407</v>
      </c>
      <c r="E160" s="25">
        <v>8</v>
      </c>
      <c r="F160" s="26" t="s">
        <v>412</v>
      </c>
    </row>
    <row r="161" spans="1:6" s="19" customFormat="1" ht="13.5">
      <c r="A161" s="6"/>
      <c r="B161" s="27" t="s">
        <v>414</v>
      </c>
      <c r="C161" s="21">
        <f>_xlfn.SUMIFS($M$14:$M147,$Q$14:$Q147,"建築構法・材料・施工に関する科目")</f>
        <v>8</v>
      </c>
      <c r="D161" s="25" t="s">
        <v>407</v>
      </c>
      <c r="E161" s="25">
        <v>4</v>
      </c>
      <c r="F161" s="26" t="s">
        <v>412</v>
      </c>
    </row>
    <row r="162" spans="1:6" s="19" customFormat="1" ht="13.5">
      <c r="A162" s="6"/>
      <c r="B162" s="27" t="s">
        <v>415</v>
      </c>
      <c r="C162" s="21">
        <f>_xlfn.SUMIFS($M$14:$M147,$Q$14:$Q147,"建築環境工学に関する科目")</f>
        <v>5</v>
      </c>
      <c r="D162" s="25" t="s">
        <v>407</v>
      </c>
      <c r="E162" s="25">
        <v>2</v>
      </c>
      <c r="F162" s="26" t="s">
        <v>412</v>
      </c>
    </row>
    <row r="163" spans="1:6" s="19" customFormat="1" ht="13.5">
      <c r="A163" s="6"/>
      <c r="B163" s="27" t="s">
        <v>416</v>
      </c>
      <c r="C163" s="21">
        <f>_xlfn.SUMIFS($M$14:$M147,$Q$14:$Q147,"建築計画学に関する科目")</f>
        <v>8</v>
      </c>
      <c r="D163" s="25" t="s">
        <v>407</v>
      </c>
      <c r="E163" s="25">
        <v>4</v>
      </c>
      <c r="F163" s="26" t="s">
        <v>412</v>
      </c>
    </row>
  </sheetData>
  <sheetProtection/>
  <mergeCells count="17">
    <mergeCell ref="B12:H12"/>
    <mergeCell ref="I12:L12"/>
    <mergeCell ref="M12:M13"/>
    <mergeCell ref="N12:N13"/>
    <mergeCell ref="B9:C9"/>
    <mergeCell ref="D9:J9"/>
    <mergeCell ref="M11:Q11"/>
    <mergeCell ref="O12:O13"/>
    <mergeCell ref="P12:Q13"/>
    <mergeCell ref="B5:C5"/>
    <mergeCell ref="D5:J5"/>
    <mergeCell ref="B6:C6"/>
    <mergeCell ref="D6:J6"/>
    <mergeCell ref="B10:C10"/>
    <mergeCell ref="D10:J10"/>
    <mergeCell ref="B8:C8"/>
    <mergeCell ref="D8:J8"/>
  </mergeCells>
  <conditionalFormatting sqref="C151:C156">
    <cfRule type="expression" priority="1" dxfId="6">
      <formula>C151&lt;E151</formula>
    </cfRule>
  </conditionalFormatting>
  <printOptions/>
  <pageMargins left="0.984251968503937" right="0.7874015748031497" top="0.7874015748031497" bottom="0.1968503937007874" header="0.31496062992125984" footer="0.31496062992125984"/>
  <pageSetup horizontalDpi="600" verticalDpi="600" orientation="portrait" paperSize="8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176"/>
  <sheetViews>
    <sheetView view="pageBreakPreview" zoomScale="60" zoomScaleNormal="70" workbookViewId="0" topLeftCell="A1">
      <selection activeCell="D9" sqref="D9:J9"/>
    </sheetView>
  </sheetViews>
  <sheetFormatPr defaultColWidth="13.75390625" defaultRowHeight="12.75"/>
  <cols>
    <col min="1" max="1" width="4.125" style="1" customWidth="1"/>
    <col min="2" max="2" width="14.375" style="1" customWidth="1"/>
    <col min="3" max="8" width="5.75390625" style="1" customWidth="1"/>
    <col min="9" max="9" width="18.75390625" style="1" customWidth="1"/>
    <col min="10" max="10" width="11.75390625" style="1" customWidth="1"/>
    <col min="11" max="11" width="38.75390625" style="1" customWidth="1"/>
    <col min="12" max="12" width="10.75390625" style="1" customWidth="1"/>
    <col min="13" max="13" width="10.875" style="1" customWidth="1"/>
    <col min="14" max="14" width="10.875" style="1" bestFit="1" customWidth="1"/>
    <col min="15" max="16" width="7.875" style="1" customWidth="1"/>
    <col min="17" max="17" width="57.25390625" style="1" customWidth="1"/>
    <col min="18" max="16384" width="13.75390625" style="1" customWidth="1"/>
  </cols>
  <sheetData>
    <row r="1" spans="1:17" s="31" customFormat="1" ht="14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7" t="s">
        <v>17</v>
      </c>
    </row>
    <row r="2" spans="1:17" s="4" customFormat="1" ht="14.25">
      <c r="A2" s="207" t="s">
        <v>443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8"/>
      <c r="P2" s="208"/>
      <c r="Q2" s="209"/>
    </row>
    <row r="3" spans="1:17" s="31" customFormat="1" ht="17.25">
      <c r="A3" s="152" t="s">
        <v>418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</row>
    <row r="4" s="31" customFormat="1" ht="13.5"/>
    <row r="5" spans="2:11" s="31" customFormat="1" ht="13.5" customHeight="1">
      <c r="B5" s="260" t="s">
        <v>0</v>
      </c>
      <c r="C5" s="261"/>
      <c r="D5" s="262" t="s">
        <v>147</v>
      </c>
      <c r="E5" s="263"/>
      <c r="F5" s="263"/>
      <c r="G5" s="263"/>
      <c r="H5" s="263"/>
      <c r="I5" s="263"/>
      <c r="J5" s="264"/>
      <c r="K5" s="153"/>
    </row>
    <row r="6" spans="2:11" s="31" customFormat="1" ht="14.25" customHeight="1">
      <c r="B6" s="260" t="s">
        <v>1</v>
      </c>
      <c r="C6" s="261"/>
      <c r="D6" s="262" t="s">
        <v>442</v>
      </c>
      <c r="E6" s="263"/>
      <c r="F6" s="263"/>
      <c r="G6" s="263"/>
      <c r="H6" s="263"/>
      <c r="I6" s="263"/>
      <c r="J6" s="264"/>
      <c r="K6" s="153"/>
    </row>
    <row r="7" s="31" customFormat="1" ht="13.5">
      <c r="K7" s="154"/>
    </row>
    <row r="8" spans="2:11" s="31" customFormat="1" ht="13.5" customHeight="1">
      <c r="B8" s="260" t="s">
        <v>2</v>
      </c>
      <c r="C8" s="261"/>
      <c r="D8" s="262" t="s">
        <v>20</v>
      </c>
      <c r="E8" s="263"/>
      <c r="F8" s="263"/>
      <c r="G8" s="263"/>
      <c r="H8" s="263"/>
      <c r="I8" s="263"/>
      <c r="J8" s="264"/>
      <c r="K8" s="153"/>
    </row>
    <row r="9" spans="2:11" s="31" customFormat="1" ht="13.5">
      <c r="B9" s="260" t="s">
        <v>3</v>
      </c>
      <c r="C9" s="261"/>
      <c r="D9" s="262" t="s">
        <v>225</v>
      </c>
      <c r="E9" s="263"/>
      <c r="F9" s="263"/>
      <c r="G9" s="263"/>
      <c r="H9" s="263"/>
      <c r="I9" s="263"/>
      <c r="J9" s="264"/>
      <c r="K9" s="153"/>
    </row>
    <row r="10" spans="2:11" s="31" customFormat="1" ht="13.5">
      <c r="B10" s="260" t="s">
        <v>378</v>
      </c>
      <c r="C10" s="261"/>
      <c r="D10" s="236">
        <v>2</v>
      </c>
      <c r="E10" s="237"/>
      <c r="F10" s="237"/>
      <c r="G10" s="237"/>
      <c r="H10" s="237"/>
      <c r="I10" s="237"/>
      <c r="J10" s="238"/>
      <c r="K10" s="153"/>
    </row>
    <row r="11" spans="13:17" s="31" customFormat="1" ht="13.5">
      <c r="M11" s="273" t="s">
        <v>420</v>
      </c>
      <c r="N11" s="274"/>
      <c r="O11" s="274"/>
      <c r="P11" s="274"/>
      <c r="Q11" s="274"/>
    </row>
    <row r="12" spans="2:17" s="31" customFormat="1" ht="13.5" customHeight="1">
      <c r="B12" s="265" t="s">
        <v>235</v>
      </c>
      <c r="C12" s="266"/>
      <c r="D12" s="266"/>
      <c r="E12" s="266"/>
      <c r="F12" s="266"/>
      <c r="G12" s="266"/>
      <c r="H12" s="266"/>
      <c r="I12" s="267" t="s">
        <v>4</v>
      </c>
      <c r="J12" s="268"/>
      <c r="K12" s="266"/>
      <c r="L12" s="269"/>
      <c r="M12" s="270" t="s">
        <v>5</v>
      </c>
      <c r="N12" s="265" t="s">
        <v>6</v>
      </c>
      <c r="O12" s="275" t="s">
        <v>7</v>
      </c>
      <c r="P12" s="277" t="s">
        <v>421</v>
      </c>
      <c r="Q12" s="278"/>
    </row>
    <row r="13" spans="2:17" s="31" customFormat="1" ht="13.5">
      <c r="B13" s="156" t="s">
        <v>8</v>
      </c>
      <c r="C13" s="156" t="s">
        <v>444</v>
      </c>
      <c r="D13" s="156" t="s">
        <v>445</v>
      </c>
      <c r="E13" s="156" t="s">
        <v>423</v>
      </c>
      <c r="F13" s="156" t="s">
        <v>447</v>
      </c>
      <c r="G13" s="155" t="s">
        <v>473</v>
      </c>
      <c r="H13" s="155" t="s">
        <v>478</v>
      </c>
      <c r="I13" s="157" t="s">
        <v>9</v>
      </c>
      <c r="J13" s="158" t="s">
        <v>10</v>
      </c>
      <c r="K13" s="156" t="s">
        <v>11</v>
      </c>
      <c r="L13" s="156" t="s">
        <v>12</v>
      </c>
      <c r="M13" s="271"/>
      <c r="N13" s="272"/>
      <c r="O13" s="276"/>
      <c r="P13" s="279"/>
      <c r="Q13" s="280"/>
    </row>
    <row r="14" spans="2:17" s="32" customFormat="1" ht="18" customHeight="1">
      <c r="B14" s="159" t="s">
        <v>13</v>
      </c>
      <c r="C14" s="21"/>
      <c r="D14" s="21"/>
      <c r="E14" s="21"/>
      <c r="F14" s="21" t="s">
        <v>22</v>
      </c>
      <c r="G14" s="160"/>
      <c r="H14" s="160"/>
      <c r="I14" s="161" t="s">
        <v>13</v>
      </c>
      <c r="J14" s="162"/>
      <c r="K14" s="124" t="s">
        <v>169</v>
      </c>
      <c r="L14" s="127" t="s">
        <v>64</v>
      </c>
      <c r="M14" s="21">
        <v>1</v>
      </c>
      <c r="N14" s="125" t="s">
        <v>70</v>
      </c>
      <c r="O14" s="163">
        <v>343</v>
      </c>
      <c r="P14" s="164" t="s">
        <v>426</v>
      </c>
      <c r="Q14" s="165" t="s">
        <v>369</v>
      </c>
    </row>
    <row r="15" spans="2:17" s="32" customFormat="1" ht="18" customHeight="1">
      <c r="B15" s="166"/>
      <c r="C15" s="21"/>
      <c r="D15" s="21"/>
      <c r="E15" s="21"/>
      <c r="F15" s="21" t="s">
        <v>22</v>
      </c>
      <c r="G15" s="160"/>
      <c r="H15" s="160"/>
      <c r="I15" s="161" t="s">
        <v>13</v>
      </c>
      <c r="J15" s="162"/>
      <c r="K15" s="124" t="s">
        <v>212</v>
      </c>
      <c r="L15" s="127" t="s">
        <v>64</v>
      </c>
      <c r="M15" s="21">
        <v>2</v>
      </c>
      <c r="N15" s="125" t="s">
        <v>70</v>
      </c>
      <c r="O15" s="163">
        <v>348</v>
      </c>
      <c r="P15" s="164" t="s">
        <v>426</v>
      </c>
      <c r="Q15" s="165" t="s">
        <v>373</v>
      </c>
    </row>
    <row r="16" spans="2:17" s="32" customFormat="1" ht="18" customHeight="1">
      <c r="B16" s="166"/>
      <c r="C16" s="21"/>
      <c r="D16" s="21"/>
      <c r="E16" s="21"/>
      <c r="F16" s="21" t="s">
        <v>22</v>
      </c>
      <c r="G16" s="160"/>
      <c r="H16" s="160"/>
      <c r="I16" s="161" t="s">
        <v>13</v>
      </c>
      <c r="J16" s="162"/>
      <c r="K16" s="126" t="s">
        <v>184</v>
      </c>
      <c r="L16" s="127" t="s">
        <v>64</v>
      </c>
      <c r="M16" s="21">
        <v>2</v>
      </c>
      <c r="N16" s="125" t="s">
        <v>70</v>
      </c>
      <c r="O16" s="163">
        <v>350</v>
      </c>
      <c r="P16" s="164" t="s">
        <v>425</v>
      </c>
      <c r="Q16" s="165" t="s">
        <v>368</v>
      </c>
    </row>
    <row r="17" spans="2:17" s="32" customFormat="1" ht="18" customHeight="1">
      <c r="B17" s="166"/>
      <c r="C17" s="21"/>
      <c r="D17" s="21"/>
      <c r="E17" s="21"/>
      <c r="F17" s="21" t="s">
        <v>22</v>
      </c>
      <c r="G17" s="160"/>
      <c r="H17" s="160"/>
      <c r="I17" s="161" t="s">
        <v>13</v>
      </c>
      <c r="J17" s="162"/>
      <c r="K17" s="124" t="s">
        <v>158</v>
      </c>
      <c r="L17" s="127" t="s">
        <v>64</v>
      </c>
      <c r="M17" s="21">
        <v>1</v>
      </c>
      <c r="N17" s="125" t="s">
        <v>68</v>
      </c>
      <c r="O17" s="163">
        <v>352</v>
      </c>
      <c r="P17" s="164" t="s">
        <v>426</v>
      </c>
      <c r="Q17" s="165" t="s">
        <v>369</v>
      </c>
    </row>
    <row r="18" spans="2:17" s="32" customFormat="1" ht="18" customHeight="1">
      <c r="B18" s="166"/>
      <c r="C18" s="21"/>
      <c r="D18" s="21"/>
      <c r="E18" s="21"/>
      <c r="F18" s="21" t="s">
        <v>22</v>
      </c>
      <c r="G18" s="160"/>
      <c r="H18" s="160"/>
      <c r="I18" s="161" t="s">
        <v>13</v>
      </c>
      <c r="J18" s="162"/>
      <c r="K18" s="124" t="s">
        <v>213</v>
      </c>
      <c r="L18" s="127" t="s">
        <v>64</v>
      </c>
      <c r="M18" s="21">
        <v>2</v>
      </c>
      <c r="N18" s="125" t="s">
        <v>68</v>
      </c>
      <c r="O18" s="163">
        <v>357</v>
      </c>
      <c r="P18" s="164" t="s">
        <v>426</v>
      </c>
      <c r="Q18" s="165" t="s">
        <v>373</v>
      </c>
    </row>
    <row r="19" spans="2:17" s="32" customFormat="1" ht="18" customHeight="1">
      <c r="B19" s="166"/>
      <c r="C19" s="21"/>
      <c r="D19" s="21"/>
      <c r="E19" s="21"/>
      <c r="F19" s="21" t="s">
        <v>22</v>
      </c>
      <c r="G19" s="160"/>
      <c r="H19" s="160"/>
      <c r="I19" s="161" t="s">
        <v>13</v>
      </c>
      <c r="J19" s="162"/>
      <c r="K19" s="126" t="s">
        <v>183</v>
      </c>
      <c r="L19" s="127" t="s">
        <v>64</v>
      </c>
      <c r="M19" s="21">
        <v>2</v>
      </c>
      <c r="N19" s="125" t="s">
        <v>68</v>
      </c>
      <c r="O19" s="163">
        <v>359</v>
      </c>
      <c r="P19" s="164" t="s">
        <v>425</v>
      </c>
      <c r="Q19" s="165" t="s">
        <v>368</v>
      </c>
    </row>
    <row r="20" spans="2:17" s="32" customFormat="1" ht="18" customHeight="1">
      <c r="B20" s="166"/>
      <c r="C20" s="21"/>
      <c r="D20" s="21"/>
      <c r="E20" s="21"/>
      <c r="F20" s="21" t="s">
        <v>22</v>
      </c>
      <c r="G20" s="160"/>
      <c r="H20" s="160"/>
      <c r="I20" s="161" t="s">
        <v>13</v>
      </c>
      <c r="J20" s="162"/>
      <c r="K20" s="126" t="s">
        <v>185</v>
      </c>
      <c r="L20" s="127" t="s">
        <v>64</v>
      </c>
      <c r="M20" s="21">
        <v>2</v>
      </c>
      <c r="N20" s="125" t="s">
        <v>68</v>
      </c>
      <c r="O20" s="163">
        <v>361</v>
      </c>
      <c r="P20" s="164" t="s">
        <v>425</v>
      </c>
      <c r="Q20" s="165" t="s">
        <v>368</v>
      </c>
    </row>
    <row r="21" spans="2:17" s="32" customFormat="1" ht="18" customHeight="1">
      <c r="B21" s="166"/>
      <c r="C21" s="21"/>
      <c r="D21" s="21"/>
      <c r="E21" s="21"/>
      <c r="F21" s="21" t="s">
        <v>22</v>
      </c>
      <c r="G21" s="160"/>
      <c r="H21" s="160"/>
      <c r="I21" s="161" t="s">
        <v>13</v>
      </c>
      <c r="J21" s="162"/>
      <c r="K21" s="124" t="s">
        <v>158</v>
      </c>
      <c r="L21" s="127" t="s">
        <v>64</v>
      </c>
      <c r="M21" s="21">
        <v>3</v>
      </c>
      <c r="N21" s="125" t="s">
        <v>69</v>
      </c>
      <c r="O21" s="163">
        <v>362</v>
      </c>
      <c r="P21" s="164" t="s">
        <v>426</v>
      </c>
      <c r="Q21" s="165" t="s">
        <v>369</v>
      </c>
    </row>
    <row r="22" spans="2:17" s="32" customFormat="1" ht="18" customHeight="1">
      <c r="B22" s="166"/>
      <c r="C22" s="21"/>
      <c r="D22" s="21"/>
      <c r="E22" s="21"/>
      <c r="F22" s="21" t="s">
        <v>22</v>
      </c>
      <c r="G22" s="160"/>
      <c r="H22" s="160"/>
      <c r="I22" s="161" t="s">
        <v>13</v>
      </c>
      <c r="J22" s="162"/>
      <c r="K22" s="124" t="s">
        <v>165</v>
      </c>
      <c r="L22" s="127" t="s">
        <v>64</v>
      </c>
      <c r="M22" s="21">
        <v>2</v>
      </c>
      <c r="N22" s="125" t="s">
        <v>69</v>
      </c>
      <c r="O22" s="163">
        <v>365</v>
      </c>
      <c r="P22" s="164" t="s">
        <v>426</v>
      </c>
      <c r="Q22" s="165" t="s">
        <v>370</v>
      </c>
    </row>
    <row r="23" spans="2:17" s="32" customFormat="1" ht="18" customHeight="1">
      <c r="B23" s="166"/>
      <c r="C23" s="21"/>
      <c r="D23" s="21"/>
      <c r="E23" s="21"/>
      <c r="F23" s="21" t="s">
        <v>22</v>
      </c>
      <c r="G23" s="160"/>
      <c r="H23" s="160"/>
      <c r="I23" s="161" t="s">
        <v>13</v>
      </c>
      <c r="J23" s="162"/>
      <c r="K23" s="124" t="s">
        <v>205</v>
      </c>
      <c r="L23" s="21" t="s">
        <v>64</v>
      </c>
      <c r="M23" s="21">
        <v>2</v>
      </c>
      <c r="N23" s="125" t="s">
        <v>69</v>
      </c>
      <c r="O23" s="163">
        <v>367</v>
      </c>
      <c r="P23" s="164" t="s">
        <v>426</v>
      </c>
      <c r="Q23" s="165" t="s">
        <v>372</v>
      </c>
    </row>
    <row r="24" spans="2:17" s="32" customFormat="1" ht="18" customHeight="1">
      <c r="B24" s="166"/>
      <c r="C24" s="21"/>
      <c r="D24" s="21"/>
      <c r="E24" s="21"/>
      <c r="F24" s="21" t="s">
        <v>22</v>
      </c>
      <c r="G24" s="160"/>
      <c r="H24" s="160"/>
      <c r="I24" s="161" t="s">
        <v>13</v>
      </c>
      <c r="J24" s="162"/>
      <c r="K24" s="126" t="s">
        <v>183</v>
      </c>
      <c r="L24" s="127" t="s">
        <v>64</v>
      </c>
      <c r="M24" s="21">
        <v>2</v>
      </c>
      <c r="N24" s="125" t="s">
        <v>69</v>
      </c>
      <c r="O24" s="163">
        <v>373</v>
      </c>
      <c r="P24" s="164" t="s">
        <v>425</v>
      </c>
      <c r="Q24" s="165" t="s">
        <v>368</v>
      </c>
    </row>
    <row r="25" spans="2:17" s="32" customFormat="1" ht="18" customHeight="1">
      <c r="B25" s="166"/>
      <c r="C25" s="21"/>
      <c r="D25" s="21"/>
      <c r="E25" s="21"/>
      <c r="F25" s="21" t="s">
        <v>22</v>
      </c>
      <c r="G25" s="160"/>
      <c r="H25" s="160"/>
      <c r="I25" s="161" t="s">
        <v>13</v>
      </c>
      <c r="J25" s="162"/>
      <c r="K25" s="124" t="s">
        <v>186</v>
      </c>
      <c r="L25" s="127" t="s">
        <v>64</v>
      </c>
      <c r="M25" s="21">
        <v>2</v>
      </c>
      <c r="N25" s="125" t="s">
        <v>69</v>
      </c>
      <c r="O25" s="163">
        <v>374</v>
      </c>
      <c r="P25" s="164" t="s">
        <v>425</v>
      </c>
      <c r="Q25" s="165" t="s">
        <v>368</v>
      </c>
    </row>
    <row r="26" spans="2:17" s="32" customFormat="1" ht="18" customHeight="1">
      <c r="B26" s="166"/>
      <c r="C26" s="21"/>
      <c r="D26" s="21"/>
      <c r="E26" s="21"/>
      <c r="F26" s="21" t="s">
        <v>22</v>
      </c>
      <c r="G26" s="160"/>
      <c r="H26" s="160"/>
      <c r="I26" s="161" t="s">
        <v>13</v>
      </c>
      <c r="J26" s="162"/>
      <c r="K26" s="126" t="s">
        <v>226</v>
      </c>
      <c r="L26" s="127" t="s">
        <v>64</v>
      </c>
      <c r="M26" s="21">
        <v>1</v>
      </c>
      <c r="N26" s="125" t="s">
        <v>69</v>
      </c>
      <c r="O26" s="163">
        <v>393</v>
      </c>
      <c r="P26" s="164" t="s">
        <v>425</v>
      </c>
      <c r="Q26" s="165" t="s">
        <v>368</v>
      </c>
    </row>
    <row r="27" spans="2:17" s="32" customFormat="1" ht="18" customHeight="1">
      <c r="B27" s="166"/>
      <c r="C27" s="21"/>
      <c r="D27" s="21"/>
      <c r="E27" s="21"/>
      <c r="F27" s="21" t="s">
        <v>22</v>
      </c>
      <c r="G27" s="160"/>
      <c r="H27" s="160"/>
      <c r="I27" s="161" t="s">
        <v>13</v>
      </c>
      <c r="J27" s="162"/>
      <c r="K27" s="126" t="s">
        <v>227</v>
      </c>
      <c r="L27" s="127" t="s">
        <v>64</v>
      </c>
      <c r="M27" s="21">
        <v>1</v>
      </c>
      <c r="N27" s="125" t="s">
        <v>69</v>
      </c>
      <c r="O27" s="163">
        <v>395</v>
      </c>
      <c r="P27" s="164" t="s">
        <v>425</v>
      </c>
      <c r="Q27" s="165" t="s">
        <v>368</v>
      </c>
    </row>
    <row r="28" spans="2:17" s="32" customFormat="1" ht="18" customHeight="1">
      <c r="B28" s="166"/>
      <c r="C28" s="21"/>
      <c r="D28" s="21"/>
      <c r="E28" s="21"/>
      <c r="F28" s="21" t="s">
        <v>22</v>
      </c>
      <c r="G28" s="160"/>
      <c r="H28" s="160"/>
      <c r="I28" s="161" t="s">
        <v>13</v>
      </c>
      <c r="J28" s="162"/>
      <c r="K28" s="124" t="s">
        <v>189</v>
      </c>
      <c r="L28" s="127" t="s">
        <v>64</v>
      </c>
      <c r="M28" s="21">
        <v>2</v>
      </c>
      <c r="N28" s="125" t="s">
        <v>69</v>
      </c>
      <c r="O28" s="163">
        <v>375</v>
      </c>
      <c r="P28" s="164" t="s">
        <v>425</v>
      </c>
      <c r="Q28" s="165" t="s">
        <v>368</v>
      </c>
    </row>
    <row r="29" spans="2:17" s="32" customFormat="1" ht="18" customHeight="1">
      <c r="B29" s="166"/>
      <c r="C29" s="21"/>
      <c r="D29" s="21"/>
      <c r="E29" s="21"/>
      <c r="F29" s="21" t="s">
        <v>22</v>
      </c>
      <c r="G29" s="160"/>
      <c r="H29" s="160"/>
      <c r="I29" s="161" t="s">
        <v>13</v>
      </c>
      <c r="J29" s="162"/>
      <c r="K29" s="124" t="s">
        <v>159</v>
      </c>
      <c r="L29" s="127" t="s">
        <v>64</v>
      </c>
      <c r="M29" s="21">
        <v>2</v>
      </c>
      <c r="N29" s="125" t="s">
        <v>56</v>
      </c>
      <c r="O29" s="163">
        <v>377</v>
      </c>
      <c r="P29" s="164" t="s">
        <v>426</v>
      </c>
      <c r="Q29" s="165" t="s">
        <v>369</v>
      </c>
    </row>
    <row r="30" spans="2:17" s="32" customFormat="1" ht="18" customHeight="1">
      <c r="B30" s="166"/>
      <c r="C30" s="21"/>
      <c r="D30" s="21"/>
      <c r="E30" s="21"/>
      <c r="F30" s="21" t="s">
        <v>22</v>
      </c>
      <c r="G30" s="160"/>
      <c r="H30" s="160"/>
      <c r="I30" s="161" t="s">
        <v>13</v>
      </c>
      <c r="J30" s="162"/>
      <c r="K30" s="124" t="s">
        <v>161</v>
      </c>
      <c r="L30" s="127" t="s">
        <v>64</v>
      </c>
      <c r="M30" s="21">
        <v>2</v>
      </c>
      <c r="N30" s="125" t="s">
        <v>56</v>
      </c>
      <c r="O30" s="163">
        <v>379</v>
      </c>
      <c r="P30" s="164" t="s">
        <v>426</v>
      </c>
      <c r="Q30" s="165" t="s">
        <v>369</v>
      </c>
    </row>
    <row r="31" spans="2:17" s="32" customFormat="1" ht="18" customHeight="1">
      <c r="B31" s="166"/>
      <c r="C31" s="21"/>
      <c r="D31" s="21"/>
      <c r="E31" s="21"/>
      <c r="F31" s="21" t="s">
        <v>22</v>
      </c>
      <c r="G31" s="160"/>
      <c r="H31" s="160"/>
      <c r="I31" s="161" t="s">
        <v>13</v>
      </c>
      <c r="J31" s="162"/>
      <c r="K31" s="124" t="s">
        <v>163</v>
      </c>
      <c r="L31" s="127" t="s">
        <v>64</v>
      </c>
      <c r="M31" s="21">
        <v>1</v>
      </c>
      <c r="N31" s="125" t="s">
        <v>56</v>
      </c>
      <c r="O31" s="163">
        <v>381</v>
      </c>
      <c r="P31" s="164" t="s">
        <v>426</v>
      </c>
      <c r="Q31" s="165" t="s">
        <v>369</v>
      </c>
    </row>
    <row r="32" spans="2:17" s="32" customFormat="1" ht="18" customHeight="1">
      <c r="B32" s="166"/>
      <c r="C32" s="21"/>
      <c r="D32" s="21"/>
      <c r="E32" s="21"/>
      <c r="F32" s="21" t="s">
        <v>22</v>
      </c>
      <c r="G32" s="160"/>
      <c r="H32" s="160"/>
      <c r="I32" s="161" t="s">
        <v>13</v>
      </c>
      <c r="J32" s="162"/>
      <c r="K32" s="126" t="s">
        <v>166</v>
      </c>
      <c r="L32" s="127" t="s">
        <v>64</v>
      </c>
      <c r="M32" s="21">
        <v>2</v>
      </c>
      <c r="N32" s="125" t="s">
        <v>56</v>
      </c>
      <c r="O32" s="163">
        <v>382</v>
      </c>
      <c r="P32" s="164" t="s">
        <v>426</v>
      </c>
      <c r="Q32" s="165" t="s">
        <v>370</v>
      </c>
    </row>
    <row r="33" spans="2:17" s="32" customFormat="1" ht="18" customHeight="1">
      <c r="B33" s="166"/>
      <c r="C33" s="21"/>
      <c r="D33" s="21"/>
      <c r="E33" s="21"/>
      <c r="F33" s="21" t="s">
        <v>22</v>
      </c>
      <c r="G33" s="160"/>
      <c r="H33" s="160"/>
      <c r="I33" s="161" t="s">
        <v>13</v>
      </c>
      <c r="J33" s="162"/>
      <c r="K33" s="124" t="s">
        <v>203</v>
      </c>
      <c r="L33" s="127" t="s">
        <v>64</v>
      </c>
      <c r="M33" s="21">
        <v>1</v>
      </c>
      <c r="N33" s="125" t="s">
        <v>56</v>
      </c>
      <c r="O33" s="163">
        <v>384</v>
      </c>
      <c r="P33" s="164" t="s">
        <v>426</v>
      </c>
      <c r="Q33" s="165" t="s">
        <v>373</v>
      </c>
    </row>
    <row r="34" spans="2:17" s="32" customFormat="1" ht="18" customHeight="1">
      <c r="B34" s="166"/>
      <c r="C34" s="21"/>
      <c r="D34" s="21"/>
      <c r="E34" s="21"/>
      <c r="F34" s="21" t="s">
        <v>22</v>
      </c>
      <c r="G34" s="160"/>
      <c r="H34" s="160"/>
      <c r="I34" s="161" t="s">
        <v>13</v>
      </c>
      <c r="J34" s="162"/>
      <c r="K34" s="124" t="s">
        <v>206</v>
      </c>
      <c r="L34" s="127" t="s">
        <v>64</v>
      </c>
      <c r="M34" s="21">
        <v>2</v>
      </c>
      <c r="N34" s="125" t="s">
        <v>56</v>
      </c>
      <c r="O34" s="163">
        <v>385</v>
      </c>
      <c r="P34" s="164" t="s">
        <v>426</v>
      </c>
      <c r="Q34" s="165" t="s">
        <v>372</v>
      </c>
    </row>
    <row r="35" spans="2:17" s="32" customFormat="1" ht="18" customHeight="1">
      <c r="B35" s="166"/>
      <c r="C35" s="21"/>
      <c r="D35" s="21"/>
      <c r="E35" s="21"/>
      <c r="F35" s="21" t="s">
        <v>22</v>
      </c>
      <c r="G35" s="160"/>
      <c r="H35" s="160"/>
      <c r="I35" s="161" t="s">
        <v>13</v>
      </c>
      <c r="J35" s="162"/>
      <c r="K35" s="124" t="s">
        <v>207</v>
      </c>
      <c r="L35" s="127" t="s">
        <v>64</v>
      </c>
      <c r="M35" s="21">
        <v>1</v>
      </c>
      <c r="N35" s="125" t="s">
        <v>56</v>
      </c>
      <c r="O35" s="163">
        <v>387</v>
      </c>
      <c r="P35" s="164" t="s">
        <v>426</v>
      </c>
      <c r="Q35" s="165" t="s">
        <v>372</v>
      </c>
    </row>
    <row r="36" spans="2:17" s="32" customFormat="1" ht="18" customHeight="1">
      <c r="B36" s="166"/>
      <c r="C36" s="21"/>
      <c r="D36" s="21"/>
      <c r="E36" s="21"/>
      <c r="F36" s="21" t="s">
        <v>22</v>
      </c>
      <c r="G36" s="160"/>
      <c r="H36" s="160"/>
      <c r="I36" s="161" t="s">
        <v>13</v>
      </c>
      <c r="J36" s="162"/>
      <c r="K36" s="126" t="s">
        <v>174</v>
      </c>
      <c r="L36" s="127" t="s">
        <v>64</v>
      </c>
      <c r="M36" s="21">
        <v>2</v>
      </c>
      <c r="N36" s="125" t="s">
        <v>56</v>
      </c>
      <c r="O36" s="163">
        <v>389</v>
      </c>
      <c r="P36" s="164" t="s">
        <v>426</v>
      </c>
      <c r="Q36" s="165" t="s">
        <v>371</v>
      </c>
    </row>
    <row r="37" spans="2:17" s="32" customFormat="1" ht="18" customHeight="1">
      <c r="B37" s="166"/>
      <c r="C37" s="21"/>
      <c r="D37" s="21"/>
      <c r="E37" s="21"/>
      <c r="F37" s="21" t="s">
        <v>22</v>
      </c>
      <c r="G37" s="160"/>
      <c r="H37" s="160"/>
      <c r="I37" s="161" t="s">
        <v>13</v>
      </c>
      <c r="J37" s="162"/>
      <c r="K37" s="124" t="s">
        <v>214</v>
      </c>
      <c r="L37" s="127" t="s">
        <v>64</v>
      </c>
      <c r="M37" s="21">
        <v>1</v>
      </c>
      <c r="N37" s="125" t="s">
        <v>56</v>
      </c>
      <c r="O37" s="163">
        <v>397</v>
      </c>
      <c r="P37" s="164" t="s">
        <v>426</v>
      </c>
      <c r="Q37" s="165" t="s">
        <v>373</v>
      </c>
    </row>
    <row r="38" spans="2:17" s="32" customFormat="1" ht="18" customHeight="1">
      <c r="B38" s="166"/>
      <c r="C38" s="21"/>
      <c r="D38" s="21"/>
      <c r="E38" s="21"/>
      <c r="F38" s="21" t="s">
        <v>22</v>
      </c>
      <c r="G38" s="160"/>
      <c r="H38" s="160"/>
      <c r="I38" s="161" t="s">
        <v>13</v>
      </c>
      <c r="J38" s="162"/>
      <c r="K38" s="126" t="s">
        <v>228</v>
      </c>
      <c r="L38" s="127" t="s">
        <v>64</v>
      </c>
      <c r="M38" s="21">
        <v>2</v>
      </c>
      <c r="N38" s="125" t="s">
        <v>56</v>
      </c>
      <c r="O38" s="163">
        <v>398</v>
      </c>
      <c r="P38" s="164" t="s">
        <v>425</v>
      </c>
      <c r="Q38" s="165" t="s">
        <v>368</v>
      </c>
    </row>
    <row r="39" spans="2:17" s="32" customFormat="1" ht="18" customHeight="1">
      <c r="B39" s="166"/>
      <c r="C39" s="21"/>
      <c r="D39" s="21"/>
      <c r="E39" s="21"/>
      <c r="F39" s="21" t="s">
        <v>22</v>
      </c>
      <c r="G39" s="160"/>
      <c r="H39" s="160"/>
      <c r="I39" s="161" t="s">
        <v>13</v>
      </c>
      <c r="J39" s="162"/>
      <c r="K39" s="126" t="s">
        <v>119</v>
      </c>
      <c r="L39" s="127" t="s">
        <v>64</v>
      </c>
      <c r="M39" s="21">
        <v>1</v>
      </c>
      <c r="N39" s="125" t="s">
        <v>56</v>
      </c>
      <c r="O39" s="163">
        <v>402</v>
      </c>
      <c r="P39" s="164" t="s">
        <v>425</v>
      </c>
      <c r="Q39" s="165" t="s">
        <v>368</v>
      </c>
    </row>
    <row r="40" spans="2:17" s="32" customFormat="1" ht="18" customHeight="1">
      <c r="B40" s="166"/>
      <c r="C40" s="21"/>
      <c r="D40" s="21"/>
      <c r="E40" s="21"/>
      <c r="F40" s="21" t="s">
        <v>22</v>
      </c>
      <c r="G40" s="160"/>
      <c r="H40" s="160"/>
      <c r="I40" s="161" t="s">
        <v>13</v>
      </c>
      <c r="J40" s="162"/>
      <c r="K40" s="126" t="s">
        <v>230</v>
      </c>
      <c r="L40" s="127" t="s">
        <v>64</v>
      </c>
      <c r="M40" s="21">
        <v>1</v>
      </c>
      <c r="N40" s="125" t="s">
        <v>56</v>
      </c>
      <c r="O40" s="163">
        <v>403</v>
      </c>
      <c r="P40" s="164" t="s">
        <v>425</v>
      </c>
      <c r="Q40" s="165" t="s">
        <v>368</v>
      </c>
    </row>
    <row r="41" spans="2:17" s="32" customFormat="1" ht="18" customHeight="1">
      <c r="B41" s="167"/>
      <c r="C41" s="21"/>
      <c r="D41" s="21"/>
      <c r="E41" s="21"/>
      <c r="F41" s="21" t="s">
        <v>22</v>
      </c>
      <c r="G41" s="160"/>
      <c r="H41" s="160"/>
      <c r="I41" s="161" t="s">
        <v>67</v>
      </c>
      <c r="J41" s="162"/>
      <c r="K41" s="124" t="s">
        <v>232</v>
      </c>
      <c r="L41" s="127" t="s">
        <v>72</v>
      </c>
      <c r="M41" s="21">
        <v>1</v>
      </c>
      <c r="N41" s="125" t="s">
        <v>523</v>
      </c>
      <c r="O41" s="163">
        <v>406</v>
      </c>
      <c r="P41" s="164" t="s">
        <v>426</v>
      </c>
      <c r="Q41" s="165" t="s">
        <v>372</v>
      </c>
    </row>
    <row r="42" spans="2:17" s="32" customFormat="1" ht="18" customHeight="1">
      <c r="B42" s="167"/>
      <c r="C42" s="21"/>
      <c r="D42" s="21"/>
      <c r="E42" s="21"/>
      <c r="F42" s="21" t="s">
        <v>22</v>
      </c>
      <c r="G42" s="160"/>
      <c r="H42" s="160"/>
      <c r="I42" s="161" t="s">
        <v>67</v>
      </c>
      <c r="J42" s="162"/>
      <c r="K42" s="124" t="s">
        <v>65</v>
      </c>
      <c r="L42" s="127" t="s">
        <v>72</v>
      </c>
      <c r="M42" s="21">
        <v>1</v>
      </c>
      <c r="N42" s="125" t="s">
        <v>523</v>
      </c>
      <c r="O42" s="163">
        <v>408</v>
      </c>
      <c r="P42" s="164" t="s">
        <v>425</v>
      </c>
      <c r="Q42" s="165" t="s">
        <v>368</v>
      </c>
    </row>
    <row r="43" spans="2:17" s="32" customFormat="1" ht="18" customHeight="1">
      <c r="B43" s="167"/>
      <c r="C43" s="21"/>
      <c r="D43" s="21"/>
      <c r="E43" s="21"/>
      <c r="F43" s="21" t="s">
        <v>22</v>
      </c>
      <c r="G43" s="160"/>
      <c r="H43" s="160"/>
      <c r="I43" s="161" t="s">
        <v>67</v>
      </c>
      <c r="J43" s="162"/>
      <c r="K43" s="124" t="s">
        <v>192</v>
      </c>
      <c r="L43" s="127" t="s">
        <v>72</v>
      </c>
      <c r="M43" s="21">
        <v>1</v>
      </c>
      <c r="N43" s="125" t="s">
        <v>55</v>
      </c>
      <c r="O43" s="163">
        <v>410</v>
      </c>
      <c r="P43" s="164" t="s">
        <v>425</v>
      </c>
      <c r="Q43" s="165" t="s">
        <v>368</v>
      </c>
    </row>
    <row r="44" spans="2:17" s="32" customFormat="1" ht="18" customHeight="1">
      <c r="B44" s="167"/>
      <c r="C44" s="21"/>
      <c r="D44" s="21"/>
      <c r="E44" s="21"/>
      <c r="F44" s="21" t="s">
        <v>22</v>
      </c>
      <c r="G44" s="160"/>
      <c r="H44" s="160"/>
      <c r="I44" s="161" t="s">
        <v>67</v>
      </c>
      <c r="J44" s="162"/>
      <c r="K44" s="124" t="s">
        <v>193</v>
      </c>
      <c r="L44" s="127" t="s">
        <v>72</v>
      </c>
      <c r="M44" s="21">
        <v>2</v>
      </c>
      <c r="N44" s="125" t="s">
        <v>55</v>
      </c>
      <c r="O44" s="163">
        <v>411</v>
      </c>
      <c r="P44" s="164" t="s">
        <v>425</v>
      </c>
      <c r="Q44" s="165" t="s">
        <v>368</v>
      </c>
    </row>
    <row r="45" spans="2:17" s="32" customFormat="1" ht="18" customHeight="1">
      <c r="B45" s="166"/>
      <c r="C45" s="21"/>
      <c r="D45" s="21"/>
      <c r="E45" s="21"/>
      <c r="F45" s="21" t="s">
        <v>22</v>
      </c>
      <c r="G45" s="160"/>
      <c r="H45" s="160"/>
      <c r="I45" s="161" t="s">
        <v>13</v>
      </c>
      <c r="J45" s="162"/>
      <c r="K45" s="126" t="s">
        <v>85</v>
      </c>
      <c r="L45" s="127" t="s">
        <v>58</v>
      </c>
      <c r="M45" s="21">
        <v>8</v>
      </c>
      <c r="N45" s="125" t="s">
        <v>86</v>
      </c>
      <c r="O45" s="163">
        <v>412</v>
      </c>
      <c r="P45" s="164" t="s">
        <v>425</v>
      </c>
      <c r="Q45" s="165" t="s">
        <v>368</v>
      </c>
    </row>
    <row r="46" spans="2:17" s="32" customFormat="1" ht="18" customHeight="1">
      <c r="B46" s="166"/>
      <c r="C46" s="21"/>
      <c r="D46" s="21"/>
      <c r="E46" s="21"/>
      <c r="F46" s="21" t="s">
        <v>22</v>
      </c>
      <c r="G46" s="160"/>
      <c r="H46" s="160"/>
      <c r="I46" s="161" t="s">
        <v>13</v>
      </c>
      <c r="J46" s="162"/>
      <c r="K46" s="124" t="s">
        <v>162</v>
      </c>
      <c r="L46" s="127" t="s">
        <v>64</v>
      </c>
      <c r="M46" s="21">
        <v>1</v>
      </c>
      <c r="N46" s="125" t="s">
        <v>57</v>
      </c>
      <c r="O46" s="163">
        <v>413</v>
      </c>
      <c r="P46" s="164" t="s">
        <v>426</v>
      </c>
      <c r="Q46" s="165" t="s">
        <v>369</v>
      </c>
    </row>
    <row r="47" spans="2:17" s="32" customFormat="1" ht="18" customHeight="1">
      <c r="B47" s="166"/>
      <c r="C47" s="21"/>
      <c r="D47" s="21"/>
      <c r="E47" s="21"/>
      <c r="F47" s="21" t="s">
        <v>22</v>
      </c>
      <c r="G47" s="160"/>
      <c r="H47" s="160"/>
      <c r="I47" s="161" t="s">
        <v>13</v>
      </c>
      <c r="J47" s="162"/>
      <c r="K47" s="45" t="s">
        <v>168</v>
      </c>
      <c r="L47" s="10" t="s">
        <v>64</v>
      </c>
      <c r="M47" s="10">
        <v>1</v>
      </c>
      <c r="N47" s="41" t="s">
        <v>57</v>
      </c>
      <c r="O47" s="42">
        <v>440</v>
      </c>
      <c r="P47" s="141" t="s">
        <v>426</v>
      </c>
      <c r="Q47" s="140" t="s">
        <v>360</v>
      </c>
    </row>
    <row r="48" spans="2:17" s="32" customFormat="1" ht="18" customHeight="1">
      <c r="B48" s="166"/>
      <c r="C48" s="21"/>
      <c r="D48" s="21"/>
      <c r="E48" s="21"/>
      <c r="F48" s="21" t="s">
        <v>22</v>
      </c>
      <c r="G48" s="160"/>
      <c r="H48" s="160"/>
      <c r="I48" s="161" t="s">
        <v>13</v>
      </c>
      <c r="J48" s="162"/>
      <c r="K48" s="126" t="s">
        <v>167</v>
      </c>
      <c r="L48" s="127" t="s">
        <v>64</v>
      </c>
      <c r="M48" s="21">
        <v>1</v>
      </c>
      <c r="N48" s="125" t="s">
        <v>57</v>
      </c>
      <c r="O48" s="163">
        <v>417</v>
      </c>
      <c r="P48" s="164" t="s">
        <v>426</v>
      </c>
      <c r="Q48" s="165" t="s">
        <v>370</v>
      </c>
    </row>
    <row r="49" spans="2:17" s="32" customFormat="1" ht="18" customHeight="1">
      <c r="B49" s="166"/>
      <c r="C49" s="21"/>
      <c r="D49" s="21"/>
      <c r="E49" s="21"/>
      <c r="F49" s="21" t="s">
        <v>22</v>
      </c>
      <c r="G49" s="160"/>
      <c r="H49" s="160"/>
      <c r="I49" s="161" t="s">
        <v>13</v>
      </c>
      <c r="J49" s="162"/>
      <c r="K49" s="124" t="s">
        <v>170</v>
      </c>
      <c r="L49" s="127" t="s">
        <v>64</v>
      </c>
      <c r="M49" s="21">
        <v>1</v>
      </c>
      <c r="N49" s="125" t="s">
        <v>57</v>
      </c>
      <c r="O49" s="163">
        <v>419</v>
      </c>
      <c r="P49" s="164" t="s">
        <v>426</v>
      </c>
      <c r="Q49" s="165" t="s">
        <v>369</v>
      </c>
    </row>
    <row r="50" spans="2:17" s="32" customFormat="1" ht="18" customHeight="1">
      <c r="B50" s="166"/>
      <c r="C50" s="21"/>
      <c r="D50" s="21"/>
      <c r="E50" s="21"/>
      <c r="F50" s="21" t="s">
        <v>22</v>
      </c>
      <c r="G50" s="160"/>
      <c r="H50" s="160"/>
      <c r="I50" s="161" t="s">
        <v>13</v>
      </c>
      <c r="J50" s="162"/>
      <c r="K50" s="126" t="s">
        <v>180</v>
      </c>
      <c r="L50" s="127" t="s">
        <v>64</v>
      </c>
      <c r="M50" s="21">
        <v>1</v>
      </c>
      <c r="N50" s="125" t="s">
        <v>57</v>
      </c>
      <c r="O50" s="163">
        <v>426</v>
      </c>
      <c r="P50" s="164" t="s">
        <v>426</v>
      </c>
      <c r="Q50" s="165" t="s">
        <v>370</v>
      </c>
    </row>
    <row r="51" spans="2:17" s="32" customFormat="1" ht="18" customHeight="1">
      <c r="B51" s="166"/>
      <c r="C51" s="21"/>
      <c r="D51" s="21"/>
      <c r="E51" s="21"/>
      <c r="F51" s="21" t="s">
        <v>22</v>
      </c>
      <c r="G51" s="160"/>
      <c r="H51" s="160"/>
      <c r="I51" s="161" t="s">
        <v>13</v>
      </c>
      <c r="J51" s="162"/>
      <c r="K51" s="124" t="s">
        <v>215</v>
      </c>
      <c r="L51" s="129" t="s">
        <v>64</v>
      </c>
      <c r="M51" s="21">
        <v>1</v>
      </c>
      <c r="N51" s="125" t="s">
        <v>57</v>
      </c>
      <c r="O51" s="163">
        <v>431</v>
      </c>
      <c r="P51" s="164" t="s">
        <v>426</v>
      </c>
      <c r="Q51" s="165" t="s">
        <v>373</v>
      </c>
    </row>
    <row r="52" spans="2:17" s="32" customFormat="1" ht="18" customHeight="1">
      <c r="B52" s="167"/>
      <c r="C52" s="21"/>
      <c r="D52" s="21"/>
      <c r="E52" s="21"/>
      <c r="F52" s="21" t="s">
        <v>22</v>
      </c>
      <c r="G52" s="160"/>
      <c r="H52" s="160"/>
      <c r="I52" s="161" t="s">
        <v>13</v>
      </c>
      <c r="J52" s="162"/>
      <c r="K52" s="126" t="s">
        <v>229</v>
      </c>
      <c r="L52" s="129" t="s">
        <v>64</v>
      </c>
      <c r="M52" s="21">
        <v>2</v>
      </c>
      <c r="N52" s="125" t="s">
        <v>57</v>
      </c>
      <c r="O52" s="163">
        <v>432</v>
      </c>
      <c r="P52" s="164" t="s">
        <v>425</v>
      </c>
      <c r="Q52" s="165" t="s">
        <v>368</v>
      </c>
    </row>
    <row r="53" spans="2:17" s="32" customFormat="1" ht="18" customHeight="1">
      <c r="B53" s="167"/>
      <c r="C53" s="21"/>
      <c r="D53" s="21"/>
      <c r="E53" s="21"/>
      <c r="F53" s="21" t="s">
        <v>22</v>
      </c>
      <c r="G53" s="160"/>
      <c r="H53" s="160"/>
      <c r="I53" s="161" t="s">
        <v>13</v>
      </c>
      <c r="J53" s="162"/>
      <c r="K53" s="126" t="s">
        <v>119</v>
      </c>
      <c r="L53" s="127" t="s">
        <v>64</v>
      </c>
      <c r="M53" s="21">
        <v>1</v>
      </c>
      <c r="N53" s="125" t="s">
        <v>57</v>
      </c>
      <c r="O53" s="163">
        <v>436</v>
      </c>
      <c r="P53" s="164" t="s">
        <v>425</v>
      </c>
      <c r="Q53" s="165" t="s">
        <v>368</v>
      </c>
    </row>
    <row r="54" spans="2:17" s="32" customFormat="1" ht="18" customHeight="1">
      <c r="B54" s="167"/>
      <c r="C54" s="21"/>
      <c r="D54" s="21"/>
      <c r="E54" s="21"/>
      <c r="F54" s="21" t="s">
        <v>22</v>
      </c>
      <c r="G54" s="160"/>
      <c r="H54" s="160"/>
      <c r="I54" s="161" t="s">
        <v>13</v>
      </c>
      <c r="J54" s="162"/>
      <c r="K54" s="126" t="s">
        <v>231</v>
      </c>
      <c r="L54" s="127" t="s">
        <v>64</v>
      </c>
      <c r="M54" s="21">
        <v>1</v>
      </c>
      <c r="N54" s="125" t="s">
        <v>57</v>
      </c>
      <c r="O54" s="163">
        <v>437</v>
      </c>
      <c r="P54" s="164" t="s">
        <v>425</v>
      </c>
      <c r="Q54" s="165" t="s">
        <v>368</v>
      </c>
    </row>
    <row r="55" spans="2:17" s="32" customFormat="1" ht="18" customHeight="1">
      <c r="B55" s="166"/>
      <c r="C55" s="21"/>
      <c r="D55" s="21"/>
      <c r="E55" s="21"/>
      <c r="F55" s="21" t="s">
        <v>22</v>
      </c>
      <c r="G55" s="160"/>
      <c r="H55" s="160"/>
      <c r="I55" s="161" t="s">
        <v>13</v>
      </c>
      <c r="J55" s="162"/>
      <c r="K55" s="124" t="s">
        <v>204</v>
      </c>
      <c r="L55" s="21" t="s">
        <v>40</v>
      </c>
      <c r="M55" s="21">
        <v>1</v>
      </c>
      <c r="N55" s="125" t="s">
        <v>57</v>
      </c>
      <c r="O55" s="163">
        <v>418</v>
      </c>
      <c r="P55" s="164" t="s">
        <v>426</v>
      </c>
      <c r="Q55" s="165" t="s">
        <v>370</v>
      </c>
    </row>
    <row r="56" spans="2:17" s="32" customFormat="1" ht="18" customHeight="1">
      <c r="B56" s="166"/>
      <c r="C56" s="21"/>
      <c r="D56" s="21"/>
      <c r="E56" s="21"/>
      <c r="F56" s="21" t="s">
        <v>22</v>
      </c>
      <c r="G56" s="160"/>
      <c r="H56" s="160"/>
      <c r="I56" s="161" t="s">
        <v>13</v>
      </c>
      <c r="J56" s="162"/>
      <c r="K56" s="126" t="s">
        <v>208</v>
      </c>
      <c r="L56" s="21" t="s">
        <v>40</v>
      </c>
      <c r="M56" s="21">
        <v>1</v>
      </c>
      <c r="N56" s="125" t="s">
        <v>57</v>
      </c>
      <c r="O56" s="163">
        <v>422</v>
      </c>
      <c r="P56" s="164" t="s">
        <v>426</v>
      </c>
      <c r="Q56" s="165" t="s">
        <v>370</v>
      </c>
    </row>
    <row r="57" spans="2:17" s="32" customFormat="1" ht="18" customHeight="1">
      <c r="B57" s="166"/>
      <c r="C57" s="21"/>
      <c r="D57" s="21"/>
      <c r="E57" s="21"/>
      <c r="F57" s="21" t="s">
        <v>22</v>
      </c>
      <c r="G57" s="160"/>
      <c r="H57" s="160"/>
      <c r="I57" s="161" t="s">
        <v>13</v>
      </c>
      <c r="J57" s="162"/>
      <c r="K57" s="126" t="s">
        <v>209</v>
      </c>
      <c r="L57" s="21" t="s">
        <v>40</v>
      </c>
      <c r="M57" s="21">
        <v>1</v>
      </c>
      <c r="N57" s="125" t="s">
        <v>57</v>
      </c>
      <c r="O57" s="163">
        <v>424</v>
      </c>
      <c r="P57" s="164" t="s">
        <v>426</v>
      </c>
      <c r="Q57" s="165" t="s">
        <v>370</v>
      </c>
    </row>
    <row r="58" spans="2:17" s="32" customFormat="1" ht="18" customHeight="1">
      <c r="B58" s="167"/>
      <c r="C58" s="21"/>
      <c r="D58" s="21"/>
      <c r="E58" s="21"/>
      <c r="F58" s="21" t="s">
        <v>22</v>
      </c>
      <c r="G58" s="160"/>
      <c r="H58" s="160"/>
      <c r="I58" s="161" t="s">
        <v>67</v>
      </c>
      <c r="J58" s="162"/>
      <c r="K58" s="124" t="s">
        <v>533</v>
      </c>
      <c r="L58" s="127" t="s">
        <v>72</v>
      </c>
      <c r="M58" s="21">
        <v>1</v>
      </c>
      <c r="N58" s="125" t="s">
        <v>57</v>
      </c>
      <c r="O58" s="163">
        <v>439</v>
      </c>
      <c r="P58" s="164" t="s">
        <v>426</v>
      </c>
      <c r="Q58" s="165" t="s">
        <v>369</v>
      </c>
    </row>
    <row r="59" spans="2:17" s="32" customFormat="1" ht="18" customHeight="1">
      <c r="B59" s="167"/>
      <c r="C59" s="21"/>
      <c r="D59" s="21"/>
      <c r="E59" s="21"/>
      <c r="F59" s="21" t="s">
        <v>22</v>
      </c>
      <c r="G59" s="160"/>
      <c r="H59" s="160"/>
      <c r="I59" s="161" t="s">
        <v>67</v>
      </c>
      <c r="J59" s="162"/>
      <c r="K59" s="39" t="s">
        <v>524</v>
      </c>
      <c r="L59" s="40" t="s">
        <v>72</v>
      </c>
      <c r="M59" s="10">
        <v>1</v>
      </c>
      <c r="N59" s="41" t="s">
        <v>57</v>
      </c>
      <c r="O59" s="42">
        <v>414</v>
      </c>
      <c r="P59" s="141" t="s">
        <v>426</v>
      </c>
      <c r="Q59" s="140" t="s">
        <v>360</v>
      </c>
    </row>
    <row r="60" spans="2:17" s="32" customFormat="1" ht="18" customHeight="1">
      <c r="B60" s="167"/>
      <c r="C60" s="21"/>
      <c r="D60" s="21"/>
      <c r="E60" s="21"/>
      <c r="F60" s="21" t="s">
        <v>22</v>
      </c>
      <c r="G60" s="160"/>
      <c r="H60" s="160"/>
      <c r="I60" s="161" t="s">
        <v>67</v>
      </c>
      <c r="J60" s="162"/>
      <c r="K60" s="124" t="s">
        <v>534</v>
      </c>
      <c r="L60" s="127" t="s">
        <v>72</v>
      </c>
      <c r="M60" s="21">
        <v>1</v>
      </c>
      <c r="N60" s="125" t="s">
        <v>86</v>
      </c>
      <c r="O60" s="163">
        <v>442</v>
      </c>
      <c r="P60" s="164" t="s">
        <v>426</v>
      </c>
      <c r="Q60" s="165" t="s">
        <v>372</v>
      </c>
    </row>
    <row r="61" spans="2:17" s="32" customFormat="1" ht="18" customHeight="1">
      <c r="B61" s="167"/>
      <c r="C61" s="21" t="s">
        <v>428</v>
      </c>
      <c r="D61" s="21" t="s">
        <v>428</v>
      </c>
      <c r="E61" s="21" t="s">
        <v>428</v>
      </c>
      <c r="F61" s="21" t="s">
        <v>428</v>
      </c>
      <c r="G61" s="160"/>
      <c r="H61" s="160"/>
      <c r="I61" s="161" t="s">
        <v>13</v>
      </c>
      <c r="J61" s="162"/>
      <c r="K61" s="124" t="s">
        <v>21</v>
      </c>
      <c r="L61" s="21" t="s">
        <v>78</v>
      </c>
      <c r="M61" s="21">
        <v>6</v>
      </c>
      <c r="N61" s="125" t="s">
        <v>79</v>
      </c>
      <c r="O61" s="163">
        <v>515</v>
      </c>
      <c r="P61" s="164" t="s">
        <v>425</v>
      </c>
      <c r="Q61" s="165" t="s">
        <v>368</v>
      </c>
    </row>
    <row r="62" spans="2:17" s="32" customFormat="1" ht="18" customHeight="1">
      <c r="B62" s="167"/>
      <c r="C62" s="21" t="s">
        <v>428</v>
      </c>
      <c r="D62" s="21" t="s">
        <v>428</v>
      </c>
      <c r="E62" s="21" t="s">
        <v>428</v>
      </c>
      <c r="F62" s="21" t="s">
        <v>428</v>
      </c>
      <c r="G62" s="160"/>
      <c r="H62" s="160"/>
      <c r="I62" s="161" t="s">
        <v>13</v>
      </c>
      <c r="J62" s="162"/>
      <c r="K62" s="126" t="s">
        <v>149</v>
      </c>
      <c r="L62" s="21" t="s">
        <v>78</v>
      </c>
      <c r="M62" s="21">
        <v>2</v>
      </c>
      <c r="N62" s="125" t="s">
        <v>79</v>
      </c>
      <c r="O62" s="163">
        <v>516</v>
      </c>
      <c r="P62" s="164" t="s">
        <v>425</v>
      </c>
      <c r="Q62" s="165" t="s">
        <v>368</v>
      </c>
    </row>
    <row r="63" spans="2:17" s="32" customFormat="1" ht="18" customHeight="1">
      <c r="B63" s="167"/>
      <c r="C63" s="21" t="s">
        <v>428</v>
      </c>
      <c r="D63" s="21" t="s">
        <v>428</v>
      </c>
      <c r="E63" s="21" t="s">
        <v>428</v>
      </c>
      <c r="F63" s="21" t="s">
        <v>428</v>
      </c>
      <c r="G63" s="160"/>
      <c r="H63" s="160"/>
      <c r="I63" s="161" t="s">
        <v>13</v>
      </c>
      <c r="J63" s="162"/>
      <c r="K63" s="126" t="s">
        <v>198</v>
      </c>
      <c r="L63" s="21" t="s">
        <v>78</v>
      </c>
      <c r="M63" s="21">
        <v>2</v>
      </c>
      <c r="N63" s="125" t="s">
        <v>79</v>
      </c>
      <c r="O63" s="163">
        <v>518</v>
      </c>
      <c r="P63" s="164" t="s">
        <v>425</v>
      </c>
      <c r="Q63" s="165" t="s">
        <v>368</v>
      </c>
    </row>
    <row r="64" spans="2:17" s="32" customFormat="1" ht="18" customHeight="1">
      <c r="B64" s="167"/>
      <c r="C64" s="21" t="s">
        <v>428</v>
      </c>
      <c r="D64" s="21" t="s">
        <v>428</v>
      </c>
      <c r="E64" s="21" t="s">
        <v>428</v>
      </c>
      <c r="F64" s="21" t="s">
        <v>428</v>
      </c>
      <c r="G64" s="160"/>
      <c r="H64" s="160"/>
      <c r="I64" s="161" t="s">
        <v>13</v>
      </c>
      <c r="J64" s="162"/>
      <c r="K64" s="126" t="s">
        <v>81</v>
      </c>
      <c r="L64" s="21" t="s">
        <v>78</v>
      </c>
      <c r="M64" s="21">
        <v>2</v>
      </c>
      <c r="N64" s="125" t="s">
        <v>79</v>
      </c>
      <c r="O64" s="163">
        <v>522</v>
      </c>
      <c r="P64" s="164" t="s">
        <v>425</v>
      </c>
      <c r="Q64" s="165" t="s">
        <v>368</v>
      </c>
    </row>
    <row r="65" spans="2:17" s="32" customFormat="1" ht="18" customHeight="1">
      <c r="B65" s="167"/>
      <c r="C65" s="21" t="s">
        <v>428</v>
      </c>
      <c r="D65" s="21" t="s">
        <v>428</v>
      </c>
      <c r="E65" s="21" t="s">
        <v>428</v>
      </c>
      <c r="F65" s="21" t="s">
        <v>428</v>
      </c>
      <c r="G65" s="160"/>
      <c r="H65" s="160"/>
      <c r="I65" s="161" t="s">
        <v>13</v>
      </c>
      <c r="J65" s="162"/>
      <c r="K65" s="126" t="s">
        <v>152</v>
      </c>
      <c r="L65" s="21" t="s">
        <v>82</v>
      </c>
      <c r="M65" s="21">
        <v>2</v>
      </c>
      <c r="N65" s="125" t="s">
        <v>79</v>
      </c>
      <c r="O65" s="163">
        <v>527</v>
      </c>
      <c r="P65" s="164" t="s">
        <v>426</v>
      </c>
      <c r="Q65" s="165" t="s">
        <v>369</v>
      </c>
    </row>
    <row r="66" spans="2:17" s="32" customFormat="1" ht="18" customHeight="1">
      <c r="B66" s="167"/>
      <c r="C66" s="21" t="s">
        <v>428</v>
      </c>
      <c r="D66" s="21" t="s">
        <v>428</v>
      </c>
      <c r="E66" s="21" t="s">
        <v>428</v>
      </c>
      <c r="F66" s="21" t="s">
        <v>428</v>
      </c>
      <c r="G66" s="160"/>
      <c r="H66" s="160"/>
      <c r="I66" s="161" t="s">
        <v>13</v>
      </c>
      <c r="J66" s="162"/>
      <c r="K66" s="126" t="s">
        <v>154</v>
      </c>
      <c r="L66" s="21" t="s">
        <v>82</v>
      </c>
      <c r="M66" s="21">
        <v>2</v>
      </c>
      <c r="N66" s="125" t="s">
        <v>79</v>
      </c>
      <c r="O66" s="163">
        <v>531</v>
      </c>
      <c r="P66" s="164" t="s">
        <v>426</v>
      </c>
      <c r="Q66" s="165" t="s">
        <v>371</v>
      </c>
    </row>
    <row r="67" spans="2:17" s="32" customFormat="1" ht="18" customHeight="1">
      <c r="B67" s="167"/>
      <c r="C67" s="21" t="s">
        <v>428</v>
      </c>
      <c r="D67" s="21" t="s">
        <v>428</v>
      </c>
      <c r="E67" s="21" t="s">
        <v>428</v>
      </c>
      <c r="F67" s="21" t="s">
        <v>428</v>
      </c>
      <c r="G67" s="160"/>
      <c r="H67" s="160"/>
      <c r="I67" s="161" t="s">
        <v>13</v>
      </c>
      <c r="J67" s="162"/>
      <c r="K67" s="126" t="s">
        <v>201</v>
      </c>
      <c r="L67" s="21" t="s">
        <v>82</v>
      </c>
      <c r="M67" s="21">
        <v>2</v>
      </c>
      <c r="N67" s="125" t="s">
        <v>79</v>
      </c>
      <c r="O67" s="163">
        <v>533</v>
      </c>
      <c r="P67" s="164" t="s">
        <v>426</v>
      </c>
      <c r="Q67" s="165" t="s">
        <v>372</v>
      </c>
    </row>
    <row r="68" spans="2:17" s="32" customFormat="1" ht="18" customHeight="1">
      <c r="B68" s="167"/>
      <c r="C68" s="21" t="s">
        <v>428</v>
      </c>
      <c r="D68" s="21" t="s">
        <v>428</v>
      </c>
      <c r="E68" s="21" t="s">
        <v>428</v>
      </c>
      <c r="F68" s="21" t="s">
        <v>428</v>
      </c>
      <c r="G68" s="160"/>
      <c r="H68" s="160"/>
      <c r="I68" s="161" t="s">
        <v>13</v>
      </c>
      <c r="J68" s="162"/>
      <c r="K68" s="126" t="s">
        <v>150</v>
      </c>
      <c r="L68" s="21" t="s">
        <v>78</v>
      </c>
      <c r="M68" s="21">
        <v>2</v>
      </c>
      <c r="N68" s="125" t="s">
        <v>80</v>
      </c>
      <c r="O68" s="163">
        <v>519</v>
      </c>
      <c r="P68" s="164" t="s">
        <v>425</v>
      </c>
      <c r="Q68" s="165" t="s">
        <v>368</v>
      </c>
    </row>
    <row r="69" spans="2:17" s="32" customFormat="1" ht="18" customHeight="1">
      <c r="B69" s="167"/>
      <c r="C69" s="21" t="s">
        <v>428</v>
      </c>
      <c r="D69" s="21" t="s">
        <v>428</v>
      </c>
      <c r="E69" s="21" t="s">
        <v>428</v>
      </c>
      <c r="F69" s="21" t="s">
        <v>428</v>
      </c>
      <c r="G69" s="160"/>
      <c r="H69" s="160"/>
      <c r="I69" s="161" t="s">
        <v>13</v>
      </c>
      <c r="J69" s="162"/>
      <c r="K69" s="124" t="s">
        <v>535</v>
      </c>
      <c r="L69" s="21" t="s">
        <v>82</v>
      </c>
      <c r="M69" s="21">
        <v>2</v>
      </c>
      <c r="N69" s="125" t="s">
        <v>80</v>
      </c>
      <c r="O69" s="163">
        <v>525</v>
      </c>
      <c r="P69" s="164" t="s">
        <v>426</v>
      </c>
      <c r="Q69" s="165" t="s">
        <v>369</v>
      </c>
    </row>
    <row r="70" spans="2:17" s="32" customFormat="1" ht="18" customHeight="1">
      <c r="B70" s="167"/>
      <c r="C70" s="21" t="s">
        <v>428</v>
      </c>
      <c r="D70" s="21" t="s">
        <v>428</v>
      </c>
      <c r="E70" s="21" t="s">
        <v>428</v>
      </c>
      <c r="F70" s="21" t="s">
        <v>428</v>
      </c>
      <c r="G70" s="160"/>
      <c r="H70" s="160"/>
      <c r="I70" s="161" t="s">
        <v>13</v>
      </c>
      <c r="J70" s="162"/>
      <c r="K70" s="72" t="s">
        <v>526</v>
      </c>
      <c r="L70" s="75" t="s">
        <v>82</v>
      </c>
      <c r="M70" s="75">
        <v>2</v>
      </c>
      <c r="N70" s="76" t="s">
        <v>80</v>
      </c>
      <c r="O70" s="42" t="s">
        <v>527</v>
      </c>
      <c r="P70" s="141" t="s">
        <v>426</v>
      </c>
      <c r="Q70" s="140" t="s">
        <v>360</v>
      </c>
    </row>
    <row r="71" spans="2:17" s="32" customFormat="1" ht="18" customHeight="1">
      <c r="B71" s="167"/>
      <c r="C71" s="21" t="s">
        <v>428</v>
      </c>
      <c r="D71" s="21" t="s">
        <v>428</v>
      </c>
      <c r="E71" s="21" t="s">
        <v>428</v>
      </c>
      <c r="F71" s="130" t="s">
        <v>428</v>
      </c>
      <c r="G71" s="168"/>
      <c r="H71" s="160"/>
      <c r="I71" s="161" t="s">
        <v>13</v>
      </c>
      <c r="J71" s="162"/>
      <c r="K71" s="169" t="s">
        <v>199</v>
      </c>
      <c r="L71" s="162" t="s">
        <v>82</v>
      </c>
      <c r="M71" s="162">
        <v>2</v>
      </c>
      <c r="N71" s="145" t="s">
        <v>80</v>
      </c>
      <c r="O71" s="163">
        <v>528</v>
      </c>
      <c r="P71" s="164" t="s">
        <v>426</v>
      </c>
      <c r="Q71" s="165" t="s">
        <v>369</v>
      </c>
    </row>
    <row r="72" spans="2:17" s="32" customFormat="1" ht="18" customHeight="1">
      <c r="B72" s="167"/>
      <c r="C72" s="21" t="s">
        <v>428</v>
      </c>
      <c r="D72" s="21" t="s">
        <v>428</v>
      </c>
      <c r="E72" s="21" t="s">
        <v>428</v>
      </c>
      <c r="F72" s="130" t="s">
        <v>428</v>
      </c>
      <c r="G72" s="170"/>
      <c r="H72" s="171"/>
      <c r="I72" s="172" t="s">
        <v>13</v>
      </c>
      <c r="J72" s="144"/>
      <c r="K72" s="142" t="s">
        <v>200</v>
      </c>
      <c r="L72" s="144" t="s">
        <v>82</v>
      </c>
      <c r="M72" s="144">
        <v>2</v>
      </c>
      <c r="N72" s="173" t="s">
        <v>80</v>
      </c>
      <c r="O72" s="163">
        <v>529</v>
      </c>
      <c r="P72" s="164" t="s">
        <v>426</v>
      </c>
      <c r="Q72" s="165" t="s">
        <v>369</v>
      </c>
    </row>
    <row r="73" spans="2:17" s="32" customFormat="1" ht="18" customHeight="1">
      <c r="B73" s="167"/>
      <c r="C73" s="21" t="s">
        <v>428</v>
      </c>
      <c r="D73" s="21" t="s">
        <v>428</v>
      </c>
      <c r="E73" s="21" t="s">
        <v>428</v>
      </c>
      <c r="F73" s="130" t="s">
        <v>428</v>
      </c>
      <c r="G73" s="170"/>
      <c r="H73" s="171"/>
      <c r="I73" s="172" t="s">
        <v>13</v>
      </c>
      <c r="J73" s="144"/>
      <c r="K73" s="126" t="s">
        <v>153</v>
      </c>
      <c r="L73" s="144" t="s">
        <v>82</v>
      </c>
      <c r="M73" s="144">
        <v>2</v>
      </c>
      <c r="N73" s="125" t="s">
        <v>80</v>
      </c>
      <c r="O73" s="163">
        <v>530</v>
      </c>
      <c r="P73" s="164" t="s">
        <v>426</v>
      </c>
      <c r="Q73" s="165" t="s">
        <v>370</v>
      </c>
    </row>
    <row r="74" spans="2:17" s="32" customFormat="1" ht="18" customHeight="1">
      <c r="B74" s="167"/>
      <c r="C74" s="21" t="s">
        <v>428</v>
      </c>
      <c r="D74" s="21" t="s">
        <v>428</v>
      </c>
      <c r="E74" s="21" t="s">
        <v>428</v>
      </c>
      <c r="F74" s="130" t="s">
        <v>428</v>
      </c>
      <c r="G74" s="170"/>
      <c r="H74" s="171"/>
      <c r="I74" s="172" t="s">
        <v>13</v>
      </c>
      <c r="J74" s="144"/>
      <c r="K74" s="126" t="s">
        <v>528</v>
      </c>
      <c r="L74" s="144" t="s">
        <v>82</v>
      </c>
      <c r="M74" s="144">
        <v>2</v>
      </c>
      <c r="N74" s="125" t="s">
        <v>80</v>
      </c>
      <c r="O74" s="163">
        <v>532</v>
      </c>
      <c r="P74" s="164" t="s">
        <v>426</v>
      </c>
      <c r="Q74" s="165" t="s">
        <v>369</v>
      </c>
    </row>
    <row r="75" spans="2:17" s="32" customFormat="1" ht="18" customHeight="1">
      <c r="B75" s="167"/>
      <c r="C75" s="21" t="s">
        <v>428</v>
      </c>
      <c r="D75" s="21" t="s">
        <v>428</v>
      </c>
      <c r="E75" s="21" t="s">
        <v>428</v>
      </c>
      <c r="F75" s="130" t="s">
        <v>428</v>
      </c>
      <c r="G75" s="170"/>
      <c r="H75" s="171"/>
      <c r="I75" s="172" t="s">
        <v>13</v>
      </c>
      <c r="J75" s="144"/>
      <c r="K75" s="169" t="s">
        <v>202</v>
      </c>
      <c r="L75" s="144" t="s">
        <v>82</v>
      </c>
      <c r="M75" s="144">
        <v>2</v>
      </c>
      <c r="N75" s="145" t="s">
        <v>80</v>
      </c>
      <c r="O75" s="163">
        <v>534</v>
      </c>
      <c r="P75" s="164" t="s">
        <v>426</v>
      </c>
      <c r="Q75" s="165" t="s">
        <v>372</v>
      </c>
    </row>
    <row r="76" spans="2:17" s="32" customFormat="1" ht="18" customHeight="1">
      <c r="B76" s="167"/>
      <c r="C76" s="21" t="s">
        <v>428</v>
      </c>
      <c r="D76" s="21" t="s">
        <v>428</v>
      </c>
      <c r="E76" s="21" t="s">
        <v>428</v>
      </c>
      <c r="F76" s="130" t="s">
        <v>428</v>
      </c>
      <c r="G76" s="170"/>
      <c r="H76" s="171"/>
      <c r="I76" s="172" t="s">
        <v>13</v>
      </c>
      <c r="J76" s="144"/>
      <c r="K76" s="169" t="s">
        <v>531</v>
      </c>
      <c r="L76" s="144" t="s">
        <v>82</v>
      </c>
      <c r="M76" s="144">
        <v>2</v>
      </c>
      <c r="N76" s="145" t="s">
        <v>80</v>
      </c>
      <c r="O76" s="163">
        <v>535</v>
      </c>
      <c r="P76" s="164" t="s">
        <v>426</v>
      </c>
      <c r="Q76" s="165" t="s">
        <v>372</v>
      </c>
    </row>
    <row r="77" spans="2:17" s="32" customFormat="1" ht="18" customHeight="1">
      <c r="B77" s="167"/>
      <c r="C77" s="21" t="s">
        <v>22</v>
      </c>
      <c r="D77" s="21" t="s">
        <v>22</v>
      </c>
      <c r="E77" s="21" t="s">
        <v>22</v>
      </c>
      <c r="F77" s="130" t="s">
        <v>22</v>
      </c>
      <c r="G77" s="170"/>
      <c r="H77" s="171"/>
      <c r="I77" s="172" t="s">
        <v>13</v>
      </c>
      <c r="J77" s="144"/>
      <c r="K77" s="169" t="s">
        <v>529</v>
      </c>
      <c r="L77" s="144" t="s">
        <v>82</v>
      </c>
      <c r="M77" s="144">
        <v>2</v>
      </c>
      <c r="N77" s="145" t="s">
        <v>80</v>
      </c>
      <c r="O77" s="163">
        <v>538</v>
      </c>
      <c r="P77" s="164" t="s">
        <v>426</v>
      </c>
      <c r="Q77" s="165" t="s">
        <v>371</v>
      </c>
    </row>
    <row r="78" spans="2:17" s="31" customFormat="1" ht="18" customHeight="1" thickBot="1">
      <c r="B78" s="174" t="s">
        <v>14</v>
      </c>
      <c r="C78" s="189">
        <f>_xlfn.SUMIFS(M14:M77,C14:C77,"○")</f>
        <v>38</v>
      </c>
      <c r="D78" s="189">
        <f>_xlfn.SUMIFS(M14:M77,D14:D77,"○")</f>
        <v>38</v>
      </c>
      <c r="E78" s="189">
        <f>_xlfn.SUMIFS(M14:M77,E14:E77,"○")</f>
        <v>38</v>
      </c>
      <c r="F78" s="189">
        <f>_xlfn.SUMIFS(M14:M77,F14:F77,"○")</f>
        <v>112</v>
      </c>
      <c r="G78" s="189">
        <f>_xlfn.SUMIFS(M14:M77,G14:G77,"○")</f>
        <v>0</v>
      </c>
      <c r="H78" s="189">
        <f>_xlfn.SUMIFS(M14:M77,H14:H77,"○")</f>
        <v>0</v>
      </c>
      <c r="I78" s="186"/>
      <c r="J78" s="187"/>
      <c r="K78" s="188"/>
      <c r="L78" s="189"/>
      <c r="M78" s="189"/>
      <c r="N78" s="190"/>
      <c r="O78" s="191"/>
      <c r="P78" s="192"/>
      <c r="Q78" s="193"/>
    </row>
    <row r="79" spans="2:17" s="32" customFormat="1" ht="18" customHeight="1" thickTop="1">
      <c r="B79" s="176" t="s">
        <v>15</v>
      </c>
      <c r="C79" s="130"/>
      <c r="D79" s="130"/>
      <c r="E79" s="130"/>
      <c r="F79" s="130" t="s">
        <v>428</v>
      </c>
      <c r="G79" s="130" t="s">
        <v>428</v>
      </c>
      <c r="H79" s="171"/>
      <c r="I79" s="172" t="s">
        <v>13</v>
      </c>
      <c r="J79" s="144"/>
      <c r="K79" s="135" t="s">
        <v>172</v>
      </c>
      <c r="L79" s="130" t="s">
        <v>64</v>
      </c>
      <c r="M79" s="130">
        <v>1</v>
      </c>
      <c r="N79" s="136" t="s">
        <v>70</v>
      </c>
      <c r="O79" s="182">
        <v>354</v>
      </c>
      <c r="P79" s="183" t="s">
        <v>396</v>
      </c>
      <c r="Q79" s="149" t="s">
        <v>74</v>
      </c>
    </row>
    <row r="80" spans="2:17" s="32" customFormat="1" ht="18" customHeight="1">
      <c r="B80" s="166"/>
      <c r="C80" s="130"/>
      <c r="D80" s="130"/>
      <c r="E80" s="130"/>
      <c r="F80" s="130" t="s">
        <v>22</v>
      </c>
      <c r="G80" s="130" t="s">
        <v>22</v>
      </c>
      <c r="H80" s="171"/>
      <c r="I80" s="172" t="s">
        <v>13</v>
      </c>
      <c r="J80" s="144"/>
      <c r="K80" s="135" t="s">
        <v>171</v>
      </c>
      <c r="L80" s="130" t="s">
        <v>64</v>
      </c>
      <c r="M80" s="130">
        <v>1</v>
      </c>
      <c r="N80" s="136" t="s">
        <v>68</v>
      </c>
      <c r="O80" s="182">
        <v>344</v>
      </c>
      <c r="P80" s="183" t="s">
        <v>396</v>
      </c>
      <c r="Q80" s="149" t="s">
        <v>74</v>
      </c>
    </row>
    <row r="81" spans="2:17" s="32" customFormat="1" ht="18" customHeight="1">
      <c r="B81" s="166"/>
      <c r="C81" s="130"/>
      <c r="D81" s="130"/>
      <c r="E81" s="130"/>
      <c r="F81" s="130" t="s">
        <v>428</v>
      </c>
      <c r="G81" s="130" t="s">
        <v>428</v>
      </c>
      <c r="H81" s="171"/>
      <c r="I81" s="172" t="s">
        <v>13</v>
      </c>
      <c r="J81" s="144"/>
      <c r="K81" s="135" t="s">
        <v>160</v>
      </c>
      <c r="L81" s="130" t="s">
        <v>64</v>
      </c>
      <c r="M81" s="130">
        <v>1</v>
      </c>
      <c r="N81" s="136" t="s">
        <v>69</v>
      </c>
      <c r="O81" s="182">
        <v>364</v>
      </c>
      <c r="P81" s="183" t="s">
        <v>396</v>
      </c>
      <c r="Q81" s="149" t="s">
        <v>74</v>
      </c>
    </row>
    <row r="82" spans="2:17" s="32" customFormat="1" ht="18" customHeight="1">
      <c r="B82" s="166"/>
      <c r="C82" s="130"/>
      <c r="D82" s="130"/>
      <c r="E82" s="130"/>
      <c r="F82" s="130" t="s">
        <v>428</v>
      </c>
      <c r="G82" s="130" t="s">
        <v>428</v>
      </c>
      <c r="H82" s="171"/>
      <c r="I82" s="172" t="s">
        <v>13</v>
      </c>
      <c r="J82" s="144"/>
      <c r="K82" s="135" t="s">
        <v>173</v>
      </c>
      <c r="L82" s="130" t="s">
        <v>64</v>
      </c>
      <c r="M82" s="130">
        <v>2</v>
      </c>
      <c r="N82" s="136" t="s">
        <v>69</v>
      </c>
      <c r="O82" s="182">
        <v>369</v>
      </c>
      <c r="P82" s="183" t="s">
        <v>396</v>
      </c>
      <c r="Q82" s="149" t="s">
        <v>74</v>
      </c>
    </row>
    <row r="83" spans="2:17" s="32" customFormat="1" ht="18" customHeight="1">
      <c r="B83" s="166"/>
      <c r="C83" s="130"/>
      <c r="D83" s="130"/>
      <c r="E83" s="130"/>
      <c r="F83" s="130" t="s">
        <v>22</v>
      </c>
      <c r="G83" s="130" t="s">
        <v>22</v>
      </c>
      <c r="H83" s="171"/>
      <c r="I83" s="172" t="s">
        <v>67</v>
      </c>
      <c r="J83" s="144"/>
      <c r="K83" s="135" t="s">
        <v>211</v>
      </c>
      <c r="L83" s="130" t="s">
        <v>58</v>
      </c>
      <c r="M83" s="130">
        <v>2</v>
      </c>
      <c r="N83" s="136" t="s">
        <v>69</v>
      </c>
      <c r="O83" s="182">
        <v>371</v>
      </c>
      <c r="P83" s="183" t="s">
        <v>396</v>
      </c>
      <c r="Q83" s="149" t="s">
        <v>18</v>
      </c>
    </row>
    <row r="84" spans="2:17" s="32" customFormat="1" ht="18" customHeight="1">
      <c r="B84" s="166"/>
      <c r="C84" s="130"/>
      <c r="D84" s="130"/>
      <c r="E84" s="130"/>
      <c r="F84" s="130" t="s">
        <v>428</v>
      </c>
      <c r="G84" s="130" t="s">
        <v>428</v>
      </c>
      <c r="H84" s="171"/>
      <c r="I84" s="172" t="s">
        <v>13</v>
      </c>
      <c r="J84" s="144"/>
      <c r="K84" s="135" t="s">
        <v>175</v>
      </c>
      <c r="L84" s="130" t="s">
        <v>64</v>
      </c>
      <c r="M84" s="130">
        <v>1</v>
      </c>
      <c r="N84" s="136" t="s">
        <v>56</v>
      </c>
      <c r="O84" s="182">
        <v>391</v>
      </c>
      <c r="P84" s="183" t="s">
        <v>396</v>
      </c>
      <c r="Q84" s="149" t="s">
        <v>74</v>
      </c>
    </row>
    <row r="85" spans="2:17" s="32" customFormat="1" ht="18" customHeight="1">
      <c r="B85" s="166"/>
      <c r="C85" s="130"/>
      <c r="D85" s="130"/>
      <c r="E85" s="130"/>
      <c r="F85" s="130" t="s">
        <v>428</v>
      </c>
      <c r="G85" s="130" t="s">
        <v>428</v>
      </c>
      <c r="H85" s="171"/>
      <c r="I85" s="172" t="s">
        <v>13</v>
      </c>
      <c r="J85" s="144"/>
      <c r="K85" s="135" t="s">
        <v>61</v>
      </c>
      <c r="L85" s="130" t="s">
        <v>64</v>
      </c>
      <c r="M85" s="130">
        <v>1</v>
      </c>
      <c r="N85" s="136" t="s">
        <v>56</v>
      </c>
      <c r="O85" s="182">
        <v>429</v>
      </c>
      <c r="P85" s="183" t="s">
        <v>396</v>
      </c>
      <c r="Q85" s="149" t="s">
        <v>18</v>
      </c>
    </row>
    <row r="86" spans="2:17" s="32" customFormat="1" ht="18" customHeight="1">
      <c r="B86" s="166"/>
      <c r="C86" s="130"/>
      <c r="D86" s="130"/>
      <c r="E86" s="130"/>
      <c r="F86" s="130" t="s">
        <v>22</v>
      </c>
      <c r="G86" s="130" t="s">
        <v>22</v>
      </c>
      <c r="H86" s="171"/>
      <c r="I86" s="172" t="s">
        <v>13</v>
      </c>
      <c r="J86" s="144"/>
      <c r="K86" s="135" t="s">
        <v>194</v>
      </c>
      <c r="L86" s="130" t="s">
        <v>40</v>
      </c>
      <c r="M86" s="130">
        <v>1</v>
      </c>
      <c r="N86" s="136" t="s">
        <v>56</v>
      </c>
      <c r="O86" s="182">
        <v>407</v>
      </c>
      <c r="P86" s="183" t="s">
        <v>396</v>
      </c>
      <c r="Q86" s="149" t="s">
        <v>74</v>
      </c>
    </row>
    <row r="87" spans="2:17" s="32" customFormat="1" ht="18" customHeight="1">
      <c r="B87" s="166"/>
      <c r="C87" s="130"/>
      <c r="D87" s="130"/>
      <c r="E87" s="130"/>
      <c r="F87" s="130" t="s">
        <v>428</v>
      </c>
      <c r="G87" s="130" t="s">
        <v>428</v>
      </c>
      <c r="H87" s="171"/>
      <c r="I87" s="172" t="s">
        <v>13</v>
      </c>
      <c r="J87" s="144"/>
      <c r="K87" s="135" t="s">
        <v>176</v>
      </c>
      <c r="L87" s="130" t="s">
        <v>40</v>
      </c>
      <c r="M87" s="130">
        <v>1</v>
      </c>
      <c r="N87" s="136" t="s">
        <v>56</v>
      </c>
      <c r="O87" s="182">
        <v>392</v>
      </c>
      <c r="P87" s="183" t="s">
        <v>396</v>
      </c>
      <c r="Q87" s="149" t="s">
        <v>74</v>
      </c>
    </row>
    <row r="88" spans="2:17" s="32" customFormat="1" ht="18" customHeight="1">
      <c r="B88" s="166"/>
      <c r="C88" s="130"/>
      <c r="D88" s="130"/>
      <c r="E88" s="130"/>
      <c r="F88" s="130" t="s">
        <v>428</v>
      </c>
      <c r="G88" s="130" t="s">
        <v>428</v>
      </c>
      <c r="H88" s="171"/>
      <c r="I88" s="172" t="s">
        <v>13</v>
      </c>
      <c r="J88" s="144"/>
      <c r="K88" s="135" t="s">
        <v>179</v>
      </c>
      <c r="L88" s="130" t="s">
        <v>40</v>
      </c>
      <c r="M88" s="130">
        <v>1</v>
      </c>
      <c r="N88" s="136" t="s">
        <v>56</v>
      </c>
      <c r="O88" s="182">
        <v>425</v>
      </c>
      <c r="P88" s="183" t="s">
        <v>396</v>
      </c>
      <c r="Q88" s="149" t="s">
        <v>74</v>
      </c>
    </row>
    <row r="89" spans="2:17" s="32" customFormat="1" ht="18" customHeight="1">
      <c r="B89" s="166"/>
      <c r="C89" s="130"/>
      <c r="D89" s="130"/>
      <c r="E89" s="130"/>
      <c r="F89" s="130" t="s">
        <v>428</v>
      </c>
      <c r="G89" s="130" t="s">
        <v>428</v>
      </c>
      <c r="H89" s="171"/>
      <c r="I89" s="172" t="s">
        <v>13</v>
      </c>
      <c r="J89" s="144"/>
      <c r="K89" s="135" t="s">
        <v>164</v>
      </c>
      <c r="L89" s="130" t="s">
        <v>64</v>
      </c>
      <c r="M89" s="130">
        <v>2</v>
      </c>
      <c r="N89" s="136" t="s">
        <v>57</v>
      </c>
      <c r="O89" s="182">
        <v>415</v>
      </c>
      <c r="P89" s="183" t="s">
        <v>396</v>
      </c>
      <c r="Q89" s="149" t="s">
        <v>74</v>
      </c>
    </row>
    <row r="90" spans="2:17" s="32" customFormat="1" ht="18" customHeight="1">
      <c r="B90" s="166"/>
      <c r="C90" s="130"/>
      <c r="D90" s="130"/>
      <c r="E90" s="130"/>
      <c r="F90" s="130" t="s">
        <v>428</v>
      </c>
      <c r="G90" s="130" t="s">
        <v>428</v>
      </c>
      <c r="H90" s="171"/>
      <c r="I90" s="172" t="s">
        <v>13</v>
      </c>
      <c r="J90" s="144"/>
      <c r="K90" s="135" t="s">
        <v>210</v>
      </c>
      <c r="L90" s="130" t="s">
        <v>64</v>
      </c>
      <c r="M90" s="130">
        <v>1</v>
      </c>
      <c r="N90" s="136" t="s">
        <v>57</v>
      </c>
      <c r="O90" s="182">
        <v>427</v>
      </c>
      <c r="P90" s="183" t="s">
        <v>396</v>
      </c>
      <c r="Q90" s="149" t="s">
        <v>18</v>
      </c>
    </row>
    <row r="91" spans="2:17" s="32" customFormat="1" ht="18" customHeight="1">
      <c r="B91" s="166"/>
      <c r="C91" s="130"/>
      <c r="D91" s="130"/>
      <c r="E91" s="130"/>
      <c r="F91" s="130" t="s">
        <v>428</v>
      </c>
      <c r="G91" s="130" t="s">
        <v>428</v>
      </c>
      <c r="H91" s="171"/>
      <c r="I91" s="172" t="s">
        <v>13</v>
      </c>
      <c r="J91" s="144"/>
      <c r="K91" s="135" t="s">
        <v>177</v>
      </c>
      <c r="L91" s="130" t="s">
        <v>40</v>
      </c>
      <c r="M91" s="130">
        <v>2</v>
      </c>
      <c r="N91" s="136" t="s">
        <v>57</v>
      </c>
      <c r="O91" s="182">
        <v>420</v>
      </c>
      <c r="P91" s="183" t="s">
        <v>396</v>
      </c>
      <c r="Q91" s="149" t="s">
        <v>74</v>
      </c>
    </row>
    <row r="92" spans="2:17" s="32" customFormat="1" ht="18" customHeight="1">
      <c r="B92" s="166"/>
      <c r="C92" s="130"/>
      <c r="D92" s="130"/>
      <c r="E92" s="130"/>
      <c r="F92" s="130" t="s">
        <v>428</v>
      </c>
      <c r="G92" s="130" t="s">
        <v>428</v>
      </c>
      <c r="H92" s="171"/>
      <c r="I92" s="172" t="s">
        <v>13</v>
      </c>
      <c r="J92" s="144"/>
      <c r="K92" s="135" t="s">
        <v>178</v>
      </c>
      <c r="L92" s="130" t="s">
        <v>40</v>
      </c>
      <c r="M92" s="130">
        <v>1</v>
      </c>
      <c r="N92" s="136" t="s">
        <v>57</v>
      </c>
      <c r="O92" s="182">
        <v>423</v>
      </c>
      <c r="P92" s="183" t="s">
        <v>396</v>
      </c>
      <c r="Q92" s="149" t="s">
        <v>74</v>
      </c>
    </row>
    <row r="93" spans="2:17" s="32" customFormat="1" ht="18" customHeight="1">
      <c r="B93" s="166"/>
      <c r="C93" s="130"/>
      <c r="D93" s="130"/>
      <c r="E93" s="130"/>
      <c r="F93" s="130" t="s">
        <v>22</v>
      </c>
      <c r="G93" s="130" t="s">
        <v>424</v>
      </c>
      <c r="H93" s="160"/>
      <c r="I93" s="172" t="s">
        <v>67</v>
      </c>
      <c r="J93" s="162"/>
      <c r="K93" s="124" t="s">
        <v>233</v>
      </c>
      <c r="L93" s="127" t="s">
        <v>72</v>
      </c>
      <c r="M93" s="21">
        <v>1</v>
      </c>
      <c r="N93" s="125" t="s">
        <v>86</v>
      </c>
      <c r="O93" s="163">
        <v>441</v>
      </c>
      <c r="P93" s="183" t="s">
        <v>396</v>
      </c>
      <c r="Q93" s="149" t="s">
        <v>536</v>
      </c>
    </row>
    <row r="94" spans="2:17" s="32" customFormat="1" ht="18" customHeight="1">
      <c r="B94" s="166"/>
      <c r="C94" s="130"/>
      <c r="D94" s="130"/>
      <c r="E94" s="130"/>
      <c r="F94" s="130" t="s">
        <v>22</v>
      </c>
      <c r="G94" s="130" t="s">
        <v>424</v>
      </c>
      <c r="H94" s="171"/>
      <c r="I94" s="172" t="s">
        <v>67</v>
      </c>
      <c r="J94" s="144"/>
      <c r="K94" s="135" t="s">
        <v>234</v>
      </c>
      <c r="L94" s="129" t="s">
        <v>72</v>
      </c>
      <c r="M94" s="130">
        <v>1</v>
      </c>
      <c r="N94" s="136" t="s">
        <v>86</v>
      </c>
      <c r="O94" s="182">
        <v>443</v>
      </c>
      <c r="P94" s="183" t="s">
        <v>396</v>
      </c>
      <c r="Q94" s="149" t="s">
        <v>536</v>
      </c>
    </row>
    <row r="95" spans="2:17" s="32" customFormat="1" ht="18" customHeight="1">
      <c r="B95" s="166"/>
      <c r="C95" s="130"/>
      <c r="D95" s="130"/>
      <c r="E95" s="130"/>
      <c r="F95" s="130" t="s">
        <v>22</v>
      </c>
      <c r="G95" s="130" t="s">
        <v>22</v>
      </c>
      <c r="H95" s="160"/>
      <c r="I95" s="172" t="s">
        <v>13</v>
      </c>
      <c r="J95" s="162"/>
      <c r="K95" s="124" t="s">
        <v>195</v>
      </c>
      <c r="L95" s="21" t="s">
        <v>40</v>
      </c>
      <c r="M95" s="21">
        <v>1</v>
      </c>
      <c r="N95" s="125" t="s">
        <v>57</v>
      </c>
      <c r="O95" s="163">
        <v>444</v>
      </c>
      <c r="P95" s="183" t="s">
        <v>396</v>
      </c>
      <c r="Q95" s="149" t="s">
        <v>74</v>
      </c>
    </row>
    <row r="96" spans="2:17" s="32" customFormat="1" ht="18" customHeight="1">
      <c r="B96" s="166"/>
      <c r="C96" s="130"/>
      <c r="D96" s="130"/>
      <c r="E96" s="130"/>
      <c r="F96" s="130" t="s">
        <v>22</v>
      </c>
      <c r="G96" s="130" t="s">
        <v>22</v>
      </c>
      <c r="H96" s="160"/>
      <c r="I96" s="172" t="s">
        <v>13</v>
      </c>
      <c r="J96" s="162"/>
      <c r="K96" s="124" t="s">
        <v>196</v>
      </c>
      <c r="L96" s="21" t="s">
        <v>40</v>
      </c>
      <c r="M96" s="21">
        <v>1</v>
      </c>
      <c r="N96" s="125" t="s">
        <v>57</v>
      </c>
      <c r="O96" s="163">
        <v>445</v>
      </c>
      <c r="P96" s="183" t="s">
        <v>396</v>
      </c>
      <c r="Q96" s="149" t="s">
        <v>74</v>
      </c>
    </row>
    <row r="97" spans="2:17" s="32" customFormat="1" ht="18" customHeight="1">
      <c r="B97" s="166"/>
      <c r="C97" s="130"/>
      <c r="D97" s="130"/>
      <c r="E97" s="130"/>
      <c r="F97" s="130" t="s">
        <v>22</v>
      </c>
      <c r="G97" s="130" t="s">
        <v>424</v>
      </c>
      <c r="H97" s="160"/>
      <c r="I97" s="172" t="s">
        <v>67</v>
      </c>
      <c r="J97" s="162"/>
      <c r="K97" s="124" t="s">
        <v>139</v>
      </c>
      <c r="L97" s="127" t="s">
        <v>72</v>
      </c>
      <c r="M97" s="21">
        <v>1</v>
      </c>
      <c r="N97" s="125" t="s">
        <v>86</v>
      </c>
      <c r="O97" s="163">
        <v>446</v>
      </c>
      <c r="P97" s="183" t="s">
        <v>396</v>
      </c>
      <c r="Q97" s="149" t="s">
        <v>536</v>
      </c>
    </row>
    <row r="98" spans="2:17" s="32" customFormat="1" ht="18" customHeight="1">
      <c r="B98" s="166"/>
      <c r="C98" s="130" t="s">
        <v>22</v>
      </c>
      <c r="D98" s="130" t="s">
        <v>22</v>
      </c>
      <c r="E98" s="130"/>
      <c r="F98" s="130" t="s">
        <v>428</v>
      </c>
      <c r="G98" s="130" t="s">
        <v>428</v>
      </c>
      <c r="H98" s="171"/>
      <c r="I98" s="172" t="s">
        <v>89</v>
      </c>
      <c r="J98" s="144"/>
      <c r="K98" s="135" t="s">
        <v>24</v>
      </c>
      <c r="L98" s="130" t="s">
        <v>78</v>
      </c>
      <c r="M98" s="130">
        <v>2</v>
      </c>
      <c r="N98" s="136" t="s">
        <v>79</v>
      </c>
      <c r="O98" s="182">
        <v>459</v>
      </c>
      <c r="P98" s="183" t="s">
        <v>396</v>
      </c>
      <c r="Q98" s="149" t="s">
        <v>129</v>
      </c>
    </row>
    <row r="99" spans="2:17" s="32" customFormat="1" ht="18" customHeight="1">
      <c r="B99" s="166"/>
      <c r="C99" s="130" t="s">
        <v>22</v>
      </c>
      <c r="D99" s="130" t="s">
        <v>22</v>
      </c>
      <c r="E99" s="130"/>
      <c r="F99" s="130" t="s">
        <v>428</v>
      </c>
      <c r="G99" s="130" t="s">
        <v>428</v>
      </c>
      <c r="H99" s="160"/>
      <c r="I99" s="172" t="s">
        <v>25</v>
      </c>
      <c r="J99" s="162"/>
      <c r="K99" s="124" t="s">
        <v>26</v>
      </c>
      <c r="L99" s="21" t="s">
        <v>78</v>
      </c>
      <c r="M99" s="21">
        <v>2</v>
      </c>
      <c r="N99" s="125" t="s">
        <v>79</v>
      </c>
      <c r="O99" s="163">
        <v>460</v>
      </c>
      <c r="P99" s="183" t="s">
        <v>396</v>
      </c>
      <c r="Q99" s="149" t="s">
        <v>18</v>
      </c>
    </row>
    <row r="100" spans="2:17" s="32" customFormat="1" ht="18" customHeight="1">
      <c r="B100" s="167"/>
      <c r="C100" s="130" t="s">
        <v>22</v>
      </c>
      <c r="D100" s="130" t="s">
        <v>22</v>
      </c>
      <c r="E100" s="130"/>
      <c r="F100" s="130" t="s">
        <v>428</v>
      </c>
      <c r="G100" s="130" t="s">
        <v>428</v>
      </c>
      <c r="H100" s="171" t="s">
        <v>424</v>
      </c>
      <c r="I100" s="172" t="s">
        <v>25</v>
      </c>
      <c r="J100" s="144"/>
      <c r="K100" s="135" t="s">
        <v>197</v>
      </c>
      <c r="L100" s="130" t="s">
        <v>78</v>
      </c>
      <c r="M100" s="130">
        <v>2</v>
      </c>
      <c r="N100" s="136" t="s">
        <v>79</v>
      </c>
      <c r="O100" s="182">
        <v>464</v>
      </c>
      <c r="P100" s="183" t="s">
        <v>396</v>
      </c>
      <c r="Q100" s="149" t="s">
        <v>18</v>
      </c>
    </row>
    <row r="101" spans="2:17" s="32" customFormat="1" ht="18" customHeight="1">
      <c r="B101" s="167"/>
      <c r="C101" s="130" t="s">
        <v>22</v>
      </c>
      <c r="D101" s="130" t="s">
        <v>22</v>
      </c>
      <c r="E101" s="130"/>
      <c r="F101" s="130" t="s">
        <v>428</v>
      </c>
      <c r="G101" s="130" t="s">
        <v>428</v>
      </c>
      <c r="H101" s="171"/>
      <c r="I101" s="172" t="s">
        <v>25</v>
      </c>
      <c r="J101" s="144"/>
      <c r="K101" s="135" t="s">
        <v>28</v>
      </c>
      <c r="L101" s="130" t="s">
        <v>82</v>
      </c>
      <c r="M101" s="130">
        <v>2</v>
      </c>
      <c r="N101" s="136" t="s">
        <v>79</v>
      </c>
      <c r="O101" s="182">
        <v>465</v>
      </c>
      <c r="P101" s="183" t="s">
        <v>396</v>
      </c>
      <c r="Q101" s="149" t="s">
        <v>18</v>
      </c>
    </row>
    <row r="102" spans="2:17" s="32" customFormat="1" ht="18" customHeight="1">
      <c r="B102" s="167"/>
      <c r="C102" s="130" t="s">
        <v>22</v>
      </c>
      <c r="D102" s="130" t="s">
        <v>22</v>
      </c>
      <c r="E102" s="130"/>
      <c r="F102" s="130" t="s">
        <v>428</v>
      </c>
      <c r="G102" s="130" t="s">
        <v>428</v>
      </c>
      <c r="H102" s="171"/>
      <c r="I102" s="172" t="s">
        <v>25</v>
      </c>
      <c r="J102" s="144"/>
      <c r="K102" s="135" t="s">
        <v>29</v>
      </c>
      <c r="L102" s="130" t="s">
        <v>82</v>
      </c>
      <c r="M102" s="130">
        <v>2</v>
      </c>
      <c r="N102" s="136" t="s">
        <v>79</v>
      </c>
      <c r="O102" s="182">
        <v>466</v>
      </c>
      <c r="P102" s="183" t="s">
        <v>396</v>
      </c>
      <c r="Q102" s="149" t="s">
        <v>18</v>
      </c>
    </row>
    <row r="103" spans="2:17" s="32" customFormat="1" ht="18" customHeight="1">
      <c r="B103" s="167"/>
      <c r="C103" s="130" t="s">
        <v>22</v>
      </c>
      <c r="D103" s="130" t="s">
        <v>22</v>
      </c>
      <c r="E103" s="130"/>
      <c r="F103" s="130" t="s">
        <v>428</v>
      </c>
      <c r="G103" s="130" t="s">
        <v>428</v>
      </c>
      <c r="H103" s="171"/>
      <c r="I103" s="172" t="s">
        <v>13</v>
      </c>
      <c r="J103" s="144"/>
      <c r="K103" s="135" t="s">
        <v>525</v>
      </c>
      <c r="L103" s="130" t="s">
        <v>82</v>
      </c>
      <c r="M103" s="130">
        <v>2</v>
      </c>
      <c r="N103" s="136" t="s">
        <v>79</v>
      </c>
      <c r="O103" s="182">
        <v>537</v>
      </c>
      <c r="P103" s="183" t="s">
        <v>396</v>
      </c>
      <c r="Q103" s="149" t="s">
        <v>74</v>
      </c>
    </row>
    <row r="104" spans="2:17" s="32" customFormat="1" ht="18" customHeight="1">
      <c r="B104" s="167"/>
      <c r="C104" s="21" t="s">
        <v>22</v>
      </c>
      <c r="D104" s="21" t="s">
        <v>22</v>
      </c>
      <c r="E104" s="21"/>
      <c r="F104" s="130" t="s">
        <v>428</v>
      </c>
      <c r="G104" s="144" t="s">
        <v>428</v>
      </c>
      <c r="H104" s="170"/>
      <c r="I104" s="172" t="s">
        <v>13</v>
      </c>
      <c r="J104" s="144"/>
      <c r="K104" s="149" t="s">
        <v>155</v>
      </c>
      <c r="L104" s="144" t="s">
        <v>82</v>
      </c>
      <c r="M104" s="144">
        <v>2</v>
      </c>
      <c r="N104" s="125" t="s">
        <v>79</v>
      </c>
      <c r="O104" s="182">
        <v>539</v>
      </c>
      <c r="P104" s="183" t="s">
        <v>396</v>
      </c>
      <c r="Q104" s="149" t="s">
        <v>74</v>
      </c>
    </row>
    <row r="105" spans="2:17" s="32" customFormat="1" ht="18" customHeight="1">
      <c r="B105" s="167"/>
      <c r="C105" s="21" t="s">
        <v>22</v>
      </c>
      <c r="D105" s="21" t="s">
        <v>22</v>
      </c>
      <c r="E105" s="21"/>
      <c r="F105" s="130" t="s">
        <v>428</v>
      </c>
      <c r="G105" s="130" t="s">
        <v>428</v>
      </c>
      <c r="H105" s="171"/>
      <c r="I105" s="172" t="s">
        <v>13</v>
      </c>
      <c r="J105" s="144"/>
      <c r="K105" s="135" t="s">
        <v>156</v>
      </c>
      <c r="L105" s="130" t="s">
        <v>82</v>
      </c>
      <c r="M105" s="130">
        <v>2</v>
      </c>
      <c r="N105" s="136" t="s">
        <v>79</v>
      </c>
      <c r="O105" s="182">
        <v>540</v>
      </c>
      <c r="P105" s="183" t="s">
        <v>396</v>
      </c>
      <c r="Q105" s="149" t="s">
        <v>74</v>
      </c>
    </row>
    <row r="106" spans="2:17" s="32" customFormat="1" ht="18" customHeight="1">
      <c r="B106" s="167"/>
      <c r="C106" s="21" t="s">
        <v>22</v>
      </c>
      <c r="D106" s="21" t="s">
        <v>22</v>
      </c>
      <c r="E106" s="21"/>
      <c r="F106" s="130" t="s">
        <v>428</v>
      </c>
      <c r="G106" s="170" t="s">
        <v>428</v>
      </c>
      <c r="H106" s="171"/>
      <c r="I106" s="172" t="s">
        <v>87</v>
      </c>
      <c r="J106" s="144"/>
      <c r="K106" s="184" t="s">
        <v>88</v>
      </c>
      <c r="L106" s="144" t="s">
        <v>78</v>
      </c>
      <c r="M106" s="144">
        <v>2</v>
      </c>
      <c r="N106" s="145" t="s">
        <v>80</v>
      </c>
      <c r="O106" s="163">
        <v>449</v>
      </c>
      <c r="P106" s="185" t="s">
        <v>396</v>
      </c>
      <c r="Q106" s="184" t="s">
        <v>129</v>
      </c>
    </row>
    <row r="107" spans="2:17" s="32" customFormat="1" ht="18" customHeight="1">
      <c r="B107" s="167"/>
      <c r="C107" s="21" t="s">
        <v>22</v>
      </c>
      <c r="D107" s="21" t="s">
        <v>22</v>
      </c>
      <c r="E107" s="21"/>
      <c r="F107" s="130" t="s">
        <v>428</v>
      </c>
      <c r="G107" s="170" t="s">
        <v>428</v>
      </c>
      <c r="H107" s="171"/>
      <c r="I107" s="172" t="s">
        <v>87</v>
      </c>
      <c r="J107" s="144"/>
      <c r="K107" s="184" t="s">
        <v>23</v>
      </c>
      <c r="L107" s="144" t="s">
        <v>78</v>
      </c>
      <c r="M107" s="144">
        <v>2</v>
      </c>
      <c r="N107" s="145" t="s">
        <v>80</v>
      </c>
      <c r="O107" s="163">
        <v>455</v>
      </c>
      <c r="P107" s="185" t="s">
        <v>396</v>
      </c>
      <c r="Q107" s="184" t="s">
        <v>129</v>
      </c>
    </row>
    <row r="108" spans="2:17" s="32" customFormat="1" ht="18" customHeight="1">
      <c r="B108" s="167"/>
      <c r="C108" s="21" t="s">
        <v>22</v>
      </c>
      <c r="D108" s="21" t="s">
        <v>22</v>
      </c>
      <c r="E108" s="21"/>
      <c r="F108" s="130" t="s">
        <v>428</v>
      </c>
      <c r="G108" s="171" t="s">
        <v>428</v>
      </c>
      <c r="H108" s="160"/>
      <c r="I108" s="172" t="s">
        <v>25</v>
      </c>
      <c r="J108" s="162"/>
      <c r="K108" s="124" t="s">
        <v>27</v>
      </c>
      <c r="L108" s="21" t="s">
        <v>78</v>
      </c>
      <c r="M108" s="21">
        <v>2</v>
      </c>
      <c r="N108" s="125" t="s">
        <v>80</v>
      </c>
      <c r="O108" s="163">
        <v>461</v>
      </c>
      <c r="P108" s="183" t="s">
        <v>396</v>
      </c>
      <c r="Q108" s="149" t="s">
        <v>18</v>
      </c>
    </row>
    <row r="109" spans="2:17" s="32" customFormat="1" ht="18" customHeight="1">
      <c r="B109" s="167"/>
      <c r="C109" s="21" t="s">
        <v>22</v>
      </c>
      <c r="D109" s="21" t="s">
        <v>22</v>
      </c>
      <c r="E109" s="21"/>
      <c r="F109" s="130" t="s">
        <v>428</v>
      </c>
      <c r="G109" s="171" t="s">
        <v>428</v>
      </c>
      <c r="H109" s="160"/>
      <c r="I109" s="172" t="s">
        <v>25</v>
      </c>
      <c r="J109" s="162"/>
      <c r="K109" s="124" t="s">
        <v>30</v>
      </c>
      <c r="L109" s="21" t="s">
        <v>82</v>
      </c>
      <c r="M109" s="21">
        <v>2</v>
      </c>
      <c r="N109" s="125" t="s">
        <v>80</v>
      </c>
      <c r="O109" s="163">
        <v>467</v>
      </c>
      <c r="P109" s="183" t="s">
        <v>396</v>
      </c>
      <c r="Q109" s="149" t="s">
        <v>18</v>
      </c>
    </row>
    <row r="110" spans="2:17" s="32" customFormat="1" ht="18" customHeight="1">
      <c r="B110" s="167"/>
      <c r="C110" s="21" t="s">
        <v>22</v>
      </c>
      <c r="D110" s="21" t="s">
        <v>22</v>
      </c>
      <c r="E110" s="21"/>
      <c r="F110" s="130" t="s">
        <v>428</v>
      </c>
      <c r="G110" s="171" t="s">
        <v>428</v>
      </c>
      <c r="H110" s="160"/>
      <c r="I110" s="172" t="s">
        <v>25</v>
      </c>
      <c r="J110" s="162"/>
      <c r="K110" s="124" t="s">
        <v>31</v>
      </c>
      <c r="L110" s="21" t="s">
        <v>82</v>
      </c>
      <c r="M110" s="21">
        <v>2</v>
      </c>
      <c r="N110" s="125" t="s">
        <v>80</v>
      </c>
      <c r="O110" s="163">
        <v>468</v>
      </c>
      <c r="P110" s="183" t="s">
        <v>396</v>
      </c>
      <c r="Q110" s="149" t="s">
        <v>18</v>
      </c>
    </row>
    <row r="111" spans="2:17" s="32" customFormat="1" ht="18" customHeight="1">
      <c r="B111" s="167"/>
      <c r="C111" s="21" t="s">
        <v>22</v>
      </c>
      <c r="D111" s="21" t="s">
        <v>22</v>
      </c>
      <c r="E111" s="21"/>
      <c r="F111" s="130" t="s">
        <v>428</v>
      </c>
      <c r="G111" s="170" t="s">
        <v>428</v>
      </c>
      <c r="H111" s="171"/>
      <c r="I111" s="172" t="s">
        <v>13</v>
      </c>
      <c r="J111" s="144"/>
      <c r="K111" s="184" t="s">
        <v>157</v>
      </c>
      <c r="L111" s="144" t="s">
        <v>82</v>
      </c>
      <c r="M111" s="144">
        <v>2</v>
      </c>
      <c r="N111" s="145" t="s">
        <v>80</v>
      </c>
      <c r="O111" s="163">
        <v>541</v>
      </c>
      <c r="P111" s="185" t="s">
        <v>396</v>
      </c>
      <c r="Q111" s="184" t="s">
        <v>74</v>
      </c>
    </row>
    <row r="112" spans="2:17" s="31" customFormat="1" ht="18" customHeight="1" thickBot="1">
      <c r="B112" s="174" t="s">
        <v>14</v>
      </c>
      <c r="C112" s="175">
        <f>_xlfn.SUMIFS(M79:M111,C79:C111,"○")</f>
        <v>28</v>
      </c>
      <c r="D112" s="175">
        <f>_xlfn.SUMIFS(M79:M111,D79:D111,"○")</f>
        <v>28</v>
      </c>
      <c r="E112" s="175">
        <f>_xlfn.SUMIFS(M79:M111,E79:E111,"○")</f>
        <v>0</v>
      </c>
      <c r="F112" s="175">
        <f>_xlfn.SUMIFS(M79:M111,F79:F111,"○")</f>
        <v>51</v>
      </c>
      <c r="G112" s="175">
        <f>_xlfn.SUMIFS(M79:M111,G79:G111,"○")</f>
        <v>51</v>
      </c>
      <c r="H112" s="175">
        <f>_xlfn.SUMIFS(M79:M111,H79:H111,"○")</f>
        <v>2</v>
      </c>
      <c r="I112" s="186"/>
      <c r="J112" s="187"/>
      <c r="K112" s="188"/>
      <c r="L112" s="189"/>
      <c r="M112" s="189"/>
      <c r="N112" s="190"/>
      <c r="O112" s="191"/>
      <c r="P112" s="192"/>
      <c r="Q112" s="193"/>
    </row>
    <row r="113" spans="2:17" s="32" customFormat="1" ht="27" customHeight="1" thickTop="1">
      <c r="B113" s="194" t="s">
        <v>16</v>
      </c>
      <c r="C113" s="132" t="s">
        <v>458</v>
      </c>
      <c r="D113" s="132"/>
      <c r="E113" s="132" t="s">
        <v>470</v>
      </c>
      <c r="F113" s="132" t="s">
        <v>458</v>
      </c>
      <c r="G113" s="177"/>
      <c r="H113" s="177"/>
      <c r="I113" s="178" t="s">
        <v>13</v>
      </c>
      <c r="J113" s="179"/>
      <c r="K113" s="131" t="s">
        <v>91</v>
      </c>
      <c r="L113" s="132" t="s">
        <v>78</v>
      </c>
      <c r="M113" s="132">
        <v>6</v>
      </c>
      <c r="N113" s="133" t="s">
        <v>80</v>
      </c>
      <c r="O113" s="180">
        <v>523</v>
      </c>
      <c r="P113" s="185" t="s">
        <v>537</v>
      </c>
      <c r="Q113" s="181" t="s">
        <v>374</v>
      </c>
    </row>
    <row r="114" spans="2:17" s="31" customFormat="1" ht="18" customHeight="1" thickBot="1">
      <c r="B114" s="195" t="s">
        <v>14</v>
      </c>
      <c r="C114" s="189">
        <f>_xlfn.SUMIFS(M113,C113,"○")</f>
        <v>6</v>
      </c>
      <c r="D114" s="189">
        <f>_xlfn.SUMIFS(M113,D113,"○")</f>
        <v>0</v>
      </c>
      <c r="E114" s="189">
        <f>_xlfn.SUMIFS(M113,E113,"○")</f>
        <v>6</v>
      </c>
      <c r="F114" s="189">
        <f>_xlfn.SUMIFS(M113,F113,"○")</f>
        <v>6</v>
      </c>
      <c r="G114" s="189">
        <f>_xlfn.SUMIFS(M113,G113,"○")</f>
        <v>0</v>
      </c>
      <c r="H114" s="189">
        <f>_xlfn.SUMIFS(M113,H113,"○")</f>
        <v>0</v>
      </c>
      <c r="I114" s="186"/>
      <c r="J114" s="187"/>
      <c r="K114" s="188"/>
      <c r="L114" s="189"/>
      <c r="M114" s="189"/>
      <c r="N114" s="190"/>
      <c r="O114" s="191"/>
      <c r="P114" s="192"/>
      <c r="Q114" s="193"/>
    </row>
    <row r="115" spans="2:17" s="32" customFormat="1" ht="18" customHeight="1" thickTop="1">
      <c r="B115" s="176" t="s">
        <v>511</v>
      </c>
      <c r="C115" s="21"/>
      <c r="D115" s="21"/>
      <c r="E115" s="21"/>
      <c r="F115" s="21"/>
      <c r="G115" s="21" t="s">
        <v>424</v>
      </c>
      <c r="H115" s="160"/>
      <c r="I115" s="161" t="s">
        <v>75</v>
      </c>
      <c r="J115" s="162"/>
      <c r="K115" s="124" t="s">
        <v>45</v>
      </c>
      <c r="L115" s="21" t="s">
        <v>78</v>
      </c>
      <c r="M115" s="21">
        <v>2</v>
      </c>
      <c r="N115" s="125" t="s">
        <v>466</v>
      </c>
      <c r="O115" s="163">
        <v>143</v>
      </c>
      <c r="P115" s="185"/>
      <c r="Q115" s="165" t="s">
        <v>397</v>
      </c>
    </row>
    <row r="116" spans="2:17" s="32" customFormat="1" ht="18" customHeight="1">
      <c r="B116" s="166"/>
      <c r="C116" s="130"/>
      <c r="D116" s="130"/>
      <c r="E116" s="130"/>
      <c r="F116" s="130"/>
      <c r="G116" s="79" t="s">
        <v>424</v>
      </c>
      <c r="H116" s="79"/>
      <c r="I116" s="103" t="s">
        <v>60</v>
      </c>
      <c r="J116" s="75"/>
      <c r="K116" s="69" t="s">
        <v>467</v>
      </c>
      <c r="L116" s="70" t="s">
        <v>78</v>
      </c>
      <c r="M116" s="70">
        <v>1</v>
      </c>
      <c r="N116" s="47" t="s">
        <v>55</v>
      </c>
      <c r="O116" s="52" t="s">
        <v>438</v>
      </c>
      <c r="P116" s="71"/>
      <c r="Q116" s="72" t="s">
        <v>397</v>
      </c>
    </row>
    <row r="117" spans="2:17" s="32" customFormat="1" ht="18" customHeight="1">
      <c r="B117" s="166"/>
      <c r="C117" s="21"/>
      <c r="D117" s="21"/>
      <c r="E117" s="21"/>
      <c r="F117" s="21"/>
      <c r="G117" s="37" t="s">
        <v>424</v>
      </c>
      <c r="H117" s="37"/>
      <c r="I117" s="38" t="s">
        <v>60</v>
      </c>
      <c r="J117" s="78"/>
      <c r="K117" s="45" t="s">
        <v>468</v>
      </c>
      <c r="L117" s="10" t="s">
        <v>78</v>
      </c>
      <c r="M117" s="10">
        <v>1</v>
      </c>
      <c r="N117" s="41" t="s">
        <v>55</v>
      </c>
      <c r="O117" s="52" t="s">
        <v>469</v>
      </c>
      <c r="P117" s="87"/>
      <c r="Q117" s="77" t="s">
        <v>397</v>
      </c>
    </row>
    <row r="118" spans="2:17" s="32" customFormat="1" ht="18" customHeight="1">
      <c r="B118" s="166"/>
      <c r="C118" s="21"/>
      <c r="D118" s="21"/>
      <c r="E118" s="21"/>
      <c r="F118" s="21"/>
      <c r="G118" s="160" t="s">
        <v>424</v>
      </c>
      <c r="H118" s="160"/>
      <c r="I118" s="172" t="s">
        <v>59</v>
      </c>
      <c r="J118" s="144"/>
      <c r="K118" s="135" t="s">
        <v>71</v>
      </c>
      <c r="L118" s="130" t="s">
        <v>78</v>
      </c>
      <c r="M118" s="130">
        <v>1</v>
      </c>
      <c r="N118" s="125" t="s">
        <v>56</v>
      </c>
      <c r="O118" s="163">
        <v>131</v>
      </c>
      <c r="P118" s="185"/>
      <c r="Q118" s="165" t="s">
        <v>397</v>
      </c>
    </row>
    <row r="119" spans="2:17" s="32" customFormat="1" ht="18" customHeight="1">
      <c r="B119" s="166"/>
      <c r="C119" s="21"/>
      <c r="D119" s="21"/>
      <c r="E119" s="21"/>
      <c r="F119" s="21"/>
      <c r="G119" s="160" t="s">
        <v>22</v>
      </c>
      <c r="H119" s="160"/>
      <c r="I119" s="172" t="s">
        <v>75</v>
      </c>
      <c r="J119" s="144"/>
      <c r="K119" s="124" t="s">
        <v>76</v>
      </c>
      <c r="L119" s="130" t="s">
        <v>64</v>
      </c>
      <c r="M119" s="21">
        <v>2</v>
      </c>
      <c r="N119" s="125" t="s">
        <v>56</v>
      </c>
      <c r="O119" s="163">
        <v>132</v>
      </c>
      <c r="P119" s="185"/>
      <c r="Q119" s="165" t="s">
        <v>397</v>
      </c>
    </row>
    <row r="120" spans="2:17" s="32" customFormat="1" ht="18" customHeight="1">
      <c r="B120" s="166"/>
      <c r="C120" s="21"/>
      <c r="D120" s="21"/>
      <c r="E120" s="21"/>
      <c r="F120" s="21"/>
      <c r="G120" s="21" t="s">
        <v>428</v>
      </c>
      <c r="H120" s="160" t="s">
        <v>424</v>
      </c>
      <c r="I120" s="161" t="s">
        <v>75</v>
      </c>
      <c r="J120" s="162"/>
      <c r="K120" s="124" t="s">
        <v>53</v>
      </c>
      <c r="L120" s="21" t="s">
        <v>78</v>
      </c>
      <c r="M120" s="21">
        <v>2</v>
      </c>
      <c r="N120" s="125" t="s">
        <v>55</v>
      </c>
      <c r="O120" s="163">
        <v>133</v>
      </c>
      <c r="P120" s="185"/>
      <c r="Q120" s="165" t="s">
        <v>397</v>
      </c>
    </row>
    <row r="121" spans="2:17" s="32" customFormat="1" ht="18" customHeight="1">
      <c r="B121" s="166"/>
      <c r="C121" s="21"/>
      <c r="D121" s="21"/>
      <c r="E121" s="21"/>
      <c r="F121" s="21"/>
      <c r="G121" s="21" t="s">
        <v>428</v>
      </c>
      <c r="H121" s="160" t="s">
        <v>424</v>
      </c>
      <c r="I121" s="161" t="s">
        <v>75</v>
      </c>
      <c r="J121" s="162"/>
      <c r="K121" s="124" t="s">
        <v>66</v>
      </c>
      <c r="L121" s="21" t="s">
        <v>78</v>
      </c>
      <c r="M121" s="21">
        <v>1</v>
      </c>
      <c r="N121" s="136" t="s">
        <v>55</v>
      </c>
      <c r="O121" s="163">
        <v>139</v>
      </c>
      <c r="P121" s="185"/>
      <c r="Q121" s="165" t="s">
        <v>397</v>
      </c>
    </row>
    <row r="122" spans="2:17" s="32" customFormat="1" ht="18" customHeight="1">
      <c r="B122" s="166"/>
      <c r="C122" s="21"/>
      <c r="D122" s="21"/>
      <c r="E122" s="21"/>
      <c r="F122" s="21"/>
      <c r="G122" s="21" t="s">
        <v>428</v>
      </c>
      <c r="H122" s="160"/>
      <c r="I122" s="161" t="s">
        <v>75</v>
      </c>
      <c r="J122" s="162"/>
      <c r="K122" s="124" t="s">
        <v>49</v>
      </c>
      <c r="L122" s="21" t="s">
        <v>82</v>
      </c>
      <c r="M122" s="21">
        <v>1</v>
      </c>
      <c r="N122" s="125" t="s">
        <v>55</v>
      </c>
      <c r="O122" s="163">
        <v>142</v>
      </c>
      <c r="P122" s="185"/>
      <c r="Q122" s="165" t="s">
        <v>397</v>
      </c>
    </row>
    <row r="123" spans="2:17" s="32" customFormat="1" ht="18" customHeight="1">
      <c r="B123" s="166"/>
      <c r="C123" s="21"/>
      <c r="D123" s="21"/>
      <c r="E123" s="21"/>
      <c r="F123" s="21"/>
      <c r="G123" s="21" t="s">
        <v>428</v>
      </c>
      <c r="H123" s="160"/>
      <c r="I123" s="161" t="s">
        <v>75</v>
      </c>
      <c r="J123" s="162"/>
      <c r="K123" s="124" t="s">
        <v>43</v>
      </c>
      <c r="L123" s="21" t="s">
        <v>82</v>
      </c>
      <c r="M123" s="21">
        <v>1</v>
      </c>
      <c r="N123" s="125" t="s">
        <v>55</v>
      </c>
      <c r="O123" s="163">
        <v>144</v>
      </c>
      <c r="P123" s="185"/>
      <c r="Q123" s="165" t="s">
        <v>397</v>
      </c>
    </row>
    <row r="124" spans="2:17" s="32" customFormat="1" ht="18" customHeight="1">
      <c r="B124" s="166"/>
      <c r="C124" s="21"/>
      <c r="D124" s="21"/>
      <c r="E124" s="21"/>
      <c r="F124" s="21"/>
      <c r="G124" s="160" t="s">
        <v>428</v>
      </c>
      <c r="H124" s="160" t="s">
        <v>424</v>
      </c>
      <c r="I124" s="161" t="s">
        <v>75</v>
      </c>
      <c r="J124" s="162"/>
      <c r="K124" s="124" t="s">
        <v>50</v>
      </c>
      <c r="L124" s="21" t="s">
        <v>82</v>
      </c>
      <c r="M124" s="21">
        <v>2</v>
      </c>
      <c r="N124" s="125" t="s">
        <v>55</v>
      </c>
      <c r="O124" s="163">
        <v>145</v>
      </c>
      <c r="P124" s="185"/>
      <c r="Q124" s="165" t="s">
        <v>397</v>
      </c>
    </row>
    <row r="125" spans="2:17" s="32" customFormat="1" ht="18" customHeight="1">
      <c r="B125" s="166"/>
      <c r="C125" s="21"/>
      <c r="D125" s="21"/>
      <c r="E125" s="21"/>
      <c r="F125" s="21"/>
      <c r="G125" s="21" t="s">
        <v>424</v>
      </c>
      <c r="H125" s="160" t="s">
        <v>424</v>
      </c>
      <c r="I125" s="161" t="s">
        <v>75</v>
      </c>
      <c r="J125" s="162"/>
      <c r="K125" s="124" t="s">
        <v>51</v>
      </c>
      <c r="L125" s="21" t="s">
        <v>82</v>
      </c>
      <c r="M125" s="21">
        <v>2</v>
      </c>
      <c r="N125" s="125" t="s">
        <v>55</v>
      </c>
      <c r="O125" s="163">
        <v>147</v>
      </c>
      <c r="P125" s="185"/>
      <c r="Q125" s="165" t="s">
        <v>397</v>
      </c>
    </row>
    <row r="126" spans="2:17" s="32" customFormat="1" ht="18" customHeight="1">
      <c r="B126" s="166"/>
      <c r="C126" s="21"/>
      <c r="D126" s="21"/>
      <c r="E126" s="21"/>
      <c r="F126" s="21"/>
      <c r="G126" s="160" t="s">
        <v>424</v>
      </c>
      <c r="H126" s="160"/>
      <c r="I126" s="161" t="s">
        <v>60</v>
      </c>
      <c r="J126" s="162"/>
      <c r="K126" s="124" t="s">
        <v>47</v>
      </c>
      <c r="L126" s="21" t="s">
        <v>82</v>
      </c>
      <c r="M126" s="21">
        <v>1</v>
      </c>
      <c r="N126" s="136" t="s">
        <v>55</v>
      </c>
      <c r="O126" s="163">
        <v>149</v>
      </c>
      <c r="P126" s="185"/>
      <c r="Q126" s="165" t="s">
        <v>397</v>
      </c>
    </row>
    <row r="127" spans="2:17" s="32" customFormat="1" ht="18" customHeight="1">
      <c r="B127" s="166"/>
      <c r="C127" s="21"/>
      <c r="D127" s="21"/>
      <c r="E127" s="21"/>
      <c r="F127" s="21"/>
      <c r="G127" s="160" t="s">
        <v>424</v>
      </c>
      <c r="H127" s="160"/>
      <c r="I127" s="161" t="s">
        <v>60</v>
      </c>
      <c r="J127" s="162"/>
      <c r="K127" s="124" t="s">
        <v>48</v>
      </c>
      <c r="L127" s="21" t="s">
        <v>40</v>
      </c>
      <c r="M127" s="21">
        <v>1</v>
      </c>
      <c r="N127" s="136" t="s">
        <v>55</v>
      </c>
      <c r="O127" s="163">
        <v>150</v>
      </c>
      <c r="P127" s="185"/>
      <c r="Q127" s="165" t="s">
        <v>397</v>
      </c>
    </row>
    <row r="128" spans="2:17" s="32" customFormat="1" ht="18" customHeight="1">
      <c r="B128" s="166"/>
      <c r="C128" s="21"/>
      <c r="D128" s="21"/>
      <c r="E128" s="21"/>
      <c r="F128" s="21"/>
      <c r="G128" s="21" t="s">
        <v>424</v>
      </c>
      <c r="H128" s="160"/>
      <c r="I128" s="161" t="s">
        <v>60</v>
      </c>
      <c r="J128" s="162"/>
      <c r="K128" s="124" t="s">
        <v>63</v>
      </c>
      <c r="L128" s="21" t="s">
        <v>40</v>
      </c>
      <c r="M128" s="21">
        <v>1</v>
      </c>
      <c r="N128" s="125" t="s">
        <v>55</v>
      </c>
      <c r="O128" s="163">
        <v>152</v>
      </c>
      <c r="P128" s="185"/>
      <c r="Q128" s="165" t="s">
        <v>397</v>
      </c>
    </row>
    <row r="129" spans="2:17" s="32" customFormat="1" ht="18" customHeight="1">
      <c r="B129" s="166"/>
      <c r="C129" s="21"/>
      <c r="D129" s="21"/>
      <c r="E129" s="21"/>
      <c r="F129" s="21"/>
      <c r="G129" s="160" t="s">
        <v>424</v>
      </c>
      <c r="H129" s="160"/>
      <c r="I129" s="161" t="s">
        <v>75</v>
      </c>
      <c r="J129" s="162"/>
      <c r="K129" s="124" t="s">
        <v>429</v>
      </c>
      <c r="L129" s="21" t="s">
        <v>82</v>
      </c>
      <c r="M129" s="21">
        <v>3</v>
      </c>
      <c r="N129" s="125" t="s">
        <v>56</v>
      </c>
      <c r="O129" s="163" t="s">
        <v>430</v>
      </c>
      <c r="P129" s="185"/>
      <c r="Q129" s="165" t="s">
        <v>397</v>
      </c>
    </row>
    <row r="130" spans="2:17" s="32" customFormat="1" ht="18" customHeight="1">
      <c r="B130" s="166"/>
      <c r="C130" s="21"/>
      <c r="D130" s="21"/>
      <c r="E130" s="21"/>
      <c r="F130" s="21"/>
      <c r="G130" s="160" t="s">
        <v>424</v>
      </c>
      <c r="H130" s="160"/>
      <c r="I130" s="161" t="s">
        <v>75</v>
      </c>
      <c r="J130" s="162"/>
      <c r="K130" s="124" t="s">
        <v>431</v>
      </c>
      <c r="L130" s="21" t="s">
        <v>82</v>
      </c>
      <c r="M130" s="21">
        <v>1</v>
      </c>
      <c r="N130" s="125" t="s">
        <v>56</v>
      </c>
      <c r="O130" s="163" t="s">
        <v>432</v>
      </c>
      <c r="P130" s="185"/>
      <c r="Q130" s="165" t="s">
        <v>397</v>
      </c>
    </row>
    <row r="131" spans="2:17" s="32" customFormat="1" ht="18" customHeight="1">
      <c r="B131" s="166"/>
      <c r="C131" s="21"/>
      <c r="D131" s="21"/>
      <c r="E131" s="21"/>
      <c r="F131" s="21"/>
      <c r="G131" s="160" t="s">
        <v>424</v>
      </c>
      <c r="H131" s="160"/>
      <c r="I131" s="161" t="s">
        <v>60</v>
      </c>
      <c r="J131" s="162"/>
      <c r="K131" s="124" t="s">
        <v>223</v>
      </c>
      <c r="L131" s="21" t="s">
        <v>78</v>
      </c>
      <c r="M131" s="21">
        <v>1</v>
      </c>
      <c r="N131" s="125" t="s">
        <v>57</v>
      </c>
      <c r="O131" s="163">
        <v>153</v>
      </c>
      <c r="P131" s="185"/>
      <c r="Q131" s="165" t="s">
        <v>397</v>
      </c>
    </row>
    <row r="132" spans="2:17" s="32" customFormat="1" ht="18" customHeight="1">
      <c r="B132" s="166"/>
      <c r="C132" s="21"/>
      <c r="D132" s="21"/>
      <c r="E132" s="21"/>
      <c r="F132" s="21"/>
      <c r="G132" s="160" t="s">
        <v>428</v>
      </c>
      <c r="H132" s="160" t="s">
        <v>424</v>
      </c>
      <c r="I132" s="161" t="s">
        <v>75</v>
      </c>
      <c r="J132" s="162"/>
      <c r="K132" s="124" t="s">
        <v>54</v>
      </c>
      <c r="L132" s="21" t="s">
        <v>78</v>
      </c>
      <c r="M132" s="21">
        <v>1</v>
      </c>
      <c r="N132" s="125" t="s">
        <v>57</v>
      </c>
      <c r="O132" s="163">
        <v>154</v>
      </c>
      <c r="P132" s="185"/>
      <c r="Q132" s="165" t="s">
        <v>397</v>
      </c>
    </row>
    <row r="133" spans="2:17" s="32" customFormat="1" ht="18" customHeight="1">
      <c r="B133" s="166"/>
      <c r="C133" s="21"/>
      <c r="D133" s="21"/>
      <c r="E133" s="21"/>
      <c r="F133" s="21"/>
      <c r="G133" s="160" t="s">
        <v>424</v>
      </c>
      <c r="H133" s="160"/>
      <c r="I133" s="161" t="s">
        <v>75</v>
      </c>
      <c r="J133" s="162"/>
      <c r="K133" s="124" t="s">
        <v>42</v>
      </c>
      <c r="L133" s="21" t="s">
        <v>82</v>
      </c>
      <c r="M133" s="21">
        <v>1</v>
      </c>
      <c r="N133" s="125" t="s">
        <v>57</v>
      </c>
      <c r="O133" s="163">
        <v>156</v>
      </c>
      <c r="P133" s="185"/>
      <c r="Q133" s="165" t="s">
        <v>397</v>
      </c>
    </row>
    <row r="134" spans="2:17" s="32" customFormat="1" ht="18" customHeight="1">
      <c r="B134" s="166"/>
      <c r="C134" s="21"/>
      <c r="D134" s="21"/>
      <c r="E134" s="21"/>
      <c r="F134" s="21"/>
      <c r="G134" s="160" t="s">
        <v>424</v>
      </c>
      <c r="H134" s="160"/>
      <c r="I134" s="161" t="s">
        <v>75</v>
      </c>
      <c r="J134" s="162"/>
      <c r="K134" s="124" t="s">
        <v>44</v>
      </c>
      <c r="L134" s="21" t="s">
        <v>40</v>
      </c>
      <c r="M134" s="21">
        <v>1</v>
      </c>
      <c r="N134" s="125" t="s">
        <v>57</v>
      </c>
      <c r="O134" s="163">
        <v>157</v>
      </c>
      <c r="P134" s="185"/>
      <c r="Q134" s="165" t="s">
        <v>397</v>
      </c>
    </row>
    <row r="135" spans="2:17" s="32" customFormat="1" ht="18" customHeight="1">
      <c r="B135" s="166"/>
      <c r="C135" s="21"/>
      <c r="D135" s="21"/>
      <c r="E135" s="21"/>
      <c r="F135" s="21"/>
      <c r="G135" s="160" t="s">
        <v>428</v>
      </c>
      <c r="H135" s="160"/>
      <c r="I135" s="161" t="s">
        <v>75</v>
      </c>
      <c r="J135" s="162"/>
      <c r="K135" s="124" t="s">
        <v>62</v>
      </c>
      <c r="L135" s="21" t="s">
        <v>82</v>
      </c>
      <c r="M135" s="21">
        <v>1</v>
      </c>
      <c r="N135" s="125" t="s">
        <v>57</v>
      </c>
      <c r="O135" s="163">
        <v>158</v>
      </c>
      <c r="P135" s="185"/>
      <c r="Q135" s="165" t="s">
        <v>397</v>
      </c>
    </row>
    <row r="136" spans="2:17" s="32" customFormat="1" ht="18" customHeight="1">
      <c r="B136" s="166"/>
      <c r="C136" s="21"/>
      <c r="D136" s="21"/>
      <c r="E136" s="21"/>
      <c r="F136" s="21"/>
      <c r="G136" s="160" t="s">
        <v>428</v>
      </c>
      <c r="H136" s="160" t="s">
        <v>424</v>
      </c>
      <c r="I136" s="161" t="s">
        <v>75</v>
      </c>
      <c r="J136" s="162"/>
      <c r="K136" s="124" t="s">
        <v>50</v>
      </c>
      <c r="L136" s="21" t="s">
        <v>40</v>
      </c>
      <c r="M136" s="21">
        <v>1</v>
      </c>
      <c r="N136" s="125" t="s">
        <v>57</v>
      </c>
      <c r="O136" s="163">
        <v>159</v>
      </c>
      <c r="P136" s="185"/>
      <c r="Q136" s="165" t="s">
        <v>397</v>
      </c>
    </row>
    <row r="137" spans="2:17" s="32" customFormat="1" ht="18" customHeight="1">
      <c r="B137" s="166"/>
      <c r="C137" s="21"/>
      <c r="D137" s="21"/>
      <c r="E137" s="21"/>
      <c r="F137" s="21"/>
      <c r="G137" s="160" t="s">
        <v>424</v>
      </c>
      <c r="H137" s="160" t="s">
        <v>424</v>
      </c>
      <c r="I137" s="172" t="s">
        <v>75</v>
      </c>
      <c r="J137" s="144"/>
      <c r="K137" s="135" t="s">
        <v>52</v>
      </c>
      <c r="L137" s="130" t="s">
        <v>82</v>
      </c>
      <c r="M137" s="130">
        <v>1</v>
      </c>
      <c r="N137" s="125" t="s">
        <v>57</v>
      </c>
      <c r="O137" s="163">
        <v>160</v>
      </c>
      <c r="P137" s="185"/>
      <c r="Q137" s="165" t="s">
        <v>397</v>
      </c>
    </row>
    <row r="138" spans="2:17" s="32" customFormat="1" ht="18" customHeight="1">
      <c r="B138" s="166"/>
      <c r="C138" s="21"/>
      <c r="D138" s="21"/>
      <c r="E138" s="21"/>
      <c r="F138" s="21"/>
      <c r="G138" s="160" t="s">
        <v>424</v>
      </c>
      <c r="H138" s="160" t="s">
        <v>424</v>
      </c>
      <c r="I138" s="172" t="s">
        <v>75</v>
      </c>
      <c r="J138" s="144"/>
      <c r="K138" s="135" t="s">
        <v>484</v>
      </c>
      <c r="L138" s="130" t="s">
        <v>82</v>
      </c>
      <c r="M138" s="130">
        <v>1</v>
      </c>
      <c r="N138" s="125" t="s">
        <v>57</v>
      </c>
      <c r="O138" s="163">
        <v>164</v>
      </c>
      <c r="P138" s="185"/>
      <c r="Q138" s="165" t="s">
        <v>397</v>
      </c>
    </row>
    <row r="139" spans="2:17" s="32" customFormat="1" ht="18" customHeight="1">
      <c r="B139" s="166"/>
      <c r="C139" s="21"/>
      <c r="D139" s="21"/>
      <c r="E139" s="21"/>
      <c r="F139" s="21"/>
      <c r="G139" s="160" t="s">
        <v>424</v>
      </c>
      <c r="H139" s="160"/>
      <c r="I139" s="172" t="s">
        <v>75</v>
      </c>
      <c r="J139" s="144"/>
      <c r="K139" s="135" t="s">
        <v>435</v>
      </c>
      <c r="L139" s="130" t="s">
        <v>82</v>
      </c>
      <c r="M139" s="130">
        <v>1</v>
      </c>
      <c r="N139" s="136" t="s">
        <v>57</v>
      </c>
      <c r="O139" s="163" t="s">
        <v>436</v>
      </c>
      <c r="P139" s="185"/>
      <c r="Q139" s="165" t="s">
        <v>397</v>
      </c>
    </row>
    <row r="140" spans="2:17" s="32" customFormat="1" ht="18" customHeight="1">
      <c r="B140" s="166"/>
      <c r="C140" s="21" t="s">
        <v>22</v>
      </c>
      <c r="D140" s="21"/>
      <c r="E140" s="21"/>
      <c r="F140" s="21"/>
      <c r="G140" s="21" t="s">
        <v>22</v>
      </c>
      <c r="H140" s="160"/>
      <c r="I140" s="161" t="s">
        <v>87</v>
      </c>
      <c r="J140" s="162"/>
      <c r="K140" s="124" t="s">
        <v>32</v>
      </c>
      <c r="L140" s="21" t="s">
        <v>78</v>
      </c>
      <c r="M140" s="21">
        <v>2</v>
      </c>
      <c r="N140" s="136" t="s">
        <v>79</v>
      </c>
      <c r="O140" s="163">
        <v>447</v>
      </c>
      <c r="P140" s="185"/>
      <c r="Q140" s="165" t="s">
        <v>397</v>
      </c>
    </row>
    <row r="141" spans="2:17" s="32" customFormat="1" ht="18" customHeight="1">
      <c r="B141" s="166"/>
      <c r="C141" s="21" t="s">
        <v>22</v>
      </c>
      <c r="D141" s="21"/>
      <c r="E141" s="21"/>
      <c r="F141" s="21"/>
      <c r="G141" s="160" t="s">
        <v>22</v>
      </c>
      <c r="H141" s="160" t="s">
        <v>22</v>
      </c>
      <c r="I141" s="161" t="s">
        <v>87</v>
      </c>
      <c r="J141" s="162"/>
      <c r="K141" s="124" t="s">
        <v>36</v>
      </c>
      <c r="L141" s="21" t="s">
        <v>78</v>
      </c>
      <c r="M141" s="21">
        <v>2</v>
      </c>
      <c r="N141" s="136" t="s">
        <v>79</v>
      </c>
      <c r="O141" s="163">
        <v>451</v>
      </c>
      <c r="P141" s="185"/>
      <c r="Q141" s="165" t="s">
        <v>397</v>
      </c>
    </row>
    <row r="142" spans="2:17" s="32" customFormat="1" ht="18" customHeight="1">
      <c r="B142" s="166"/>
      <c r="C142" s="21" t="s">
        <v>22</v>
      </c>
      <c r="D142" s="21"/>
      <c r="E142" s="21"/>
      <c r="F142" s="21"/>
      <c r="G142" s="160" t="s">
        <v>22</v>
      </c>
      <c r="H142" s="160"/>
      <c r="I142" s="161" t="s">
        <v>87</v>
      </c>
      <c r="J142" s="162"/>
      <c r="K142" s="124" t="s">
        <v>34</v>
      </c>
      <c r="L142" s="21" t="s">
        <v>78</v>
      </c>
      <c r="M142" s="21">
        <v>2</v>
      </c>
      <c r="N142" s="125" t="s">
        <v>79</v>
      </c>
      <c r="O142" s="163">
        <v>453</v>
      </c>
      <c r="P142" s="185"/>
      <c r="Q142" s="165" t="s">
        <v>397</v>
      </c>
    </row>
    <row r="143" spans="2:17" s="32" customFormat="1" ht="18" customHeight="1">
      <c r="B143" s="166"/>
      <c r="C143" s="21" t="s">
        <v>22</v>
      </c>
      <c r="D143" s="21"/>
      <c r="E143" s="21"/>
      <c r="F143" s="21"/>
      <c r="G143" s="160" t="s">
        <v>22</v>
      </c>
      <c r="H143" s="160"/>
      <c r="I143" s="161" t="s">
        <v>87</v>
      </c>
      <c r="J143" s="162"/>
      <c r="K143" s="124" t="s">
        <v>37</v>
      </c>
      <c r="L143" s="21" t="s">
        <v>78</v>
      </c>
      <c r="M143" s="21">
        <v>2</v>
      </c>
      <c r="N143" s="136" t="s">
        <v>79</v>
      </c>
      <c r="O143" s="163">
        <v>454</v>
      </c>
      <c r="P143" s="185"/>
      <c r="Q143" s="165" t="s">
        <v>397</v>
      </c>
    </row>
    <row r="144" spans="2:17" s="32" customFormat="1" ht="18" customHeight="1">
      <c r="B144" s="166"/>
      <c r="C144" s="21" t="s">
        <v>22</v>
      </c>
      <c r="D144" s="21"/>
      <c r="E144" s="21"/>
      <c r="F144" s="21"/>
      <c r="G144" s="160" t="s">
        <v>22</v>
      </c>
      <c r="H144" s="160" t="s">
        <v>22</v>
      </c>
      <c r="I144" s="172" t="s">
        <v>87</v>
      </c>
      <c r="J144" s="144"/>
      <c r="K144" s="135" t="s">
        <v>33</v>
      </c>
      <c r="L144" s="21" t="s">
        <v>78</v>
      </c>
      <c r="M144" s="130">
        <v>2</v>
      </c>
      <c r="N144" s="125" t="s">
        <v>80</v>
      </c>
      <c r="O144" s="163">
        <v>448</v>
      </c>
      <c r="P144" s="185"/>
      <c r="Q144" s="165" t="s">
        <v>397</v>
      </c>
    </row>
    <row r="145" spans="1:17" s="31" customFormat="1" ht="18" customHeight="1">
      <c r="A145" s="32"/>
      <c r="B145" s="166"/>
      <c r="C145" s="21" t="s">
        <v>22</v>
      </c>
      <c r="D145" s="21"/>
      <c r="E145" s="21"/>
      <c r="F145" s="21"/>
      <c r="G145" s="160" t="s">
        <v>22</v>
      </c>
      <c r="H145" s="160"/>
      <c r="I145" s="172" t="s">
        <v>87</v>
      </c>
      <c r="J145" s="144"/>
      <c r="K145" s="135" t="s">
        <v>35</v>
      </c>
      <c r="L145" s="21" t="s">
        <v>78</v>
      </c>
      <c r="M145" s="130">
        <v>2</v>
      </c>
      <c r="N145" s="125" t="s">
        <v>80</v>
      </c>
      <c r="O145" s="163">
        <v>450</v>
      </c>
      <c r="P145" s="185"/>
      <c r="Q145" s="165" t="s">
        <v>397</v>
      </c>
    </row>
    <row r="146" spans="1:17" s="19" customFormat="1" ht="18" customHeight="1">
      <c r="A146" s="32"/>
      <c r="B146" s="166"/>
      <c r="C146" s="21" t="s">
        <v>22</v>
      </c>
      <c r="D146" s="21"/>
      <c r="E146" s="21"/>
      <c r="F146" s="21"/>
      <c r="G146" s="160" t="s">
        <v>22</v>
      </c>
      <c r="H146" s="160"/>
      <c r="I146" s="172" t="s">
        <v>87</v>
      </c>
      <c r="J146" s="144"/>
      <c r="K146" s="135" t="s">
        <v>38</v>
      </c>
      <c r="L146" s="21" t="s">
        <v>82</v>
      </c>
      <c r="M146" s="130">
        <v>2</v>
      </c>
      <c r="N146" s="125" t="s">
        <v>80</v>
      </c>
      <c r="O146" s="163">
        <v>456</v>
      </c>
      <c r="P146" s="185"/>
      <c r="Q146" s="165" t="s">
        <v>397</v>
      </c>
    </row>
    <row r="147" spans="1:17" s="19" customFormat="1" ht="18" customHeight="1">
      <c r="A147" s="32"/>
      <c r="B147" s="166"/>
      <c r="C147" s="21" t="s">
        <v>22</v>
      </c>
      <c r="D147" s="21"/>
      <c r="E147" s="21"/>
      <c r="F147" s="21"/>
      <c r="G147" s="160" t="s">
        <v>22</v>
      </c>
      <c r="H147" s="160" t="s">
        <v>22</v>
      </c>
      <c r="I147" s="172" t="s">
        <v>87</v>
      </c>
      <c r="J147" s="144"/>
      <c r="K147" s="135" t="s">
        <v>39</v>
      </c>
      <c r="L147" s="21" t="s">
        <v>82</v>
      </c>
      <c r="M147" s="130">
        <v>2</v>
      </c>
      <c r="N147" s="125" t="s">
        <v>80</v>
      </c>
      <c r="O147" s="163">
        <v>457</v>
      </c>
      <c r="P147" s="185"/>
      <c r="Q147" s="165" t="s">
        <v>397</v>
      </c>
    </row>
    <row r="148" spans="1:17" s="19" customFormat="1" ht="18" customHeight="1">
      <c r="A148" s="31"/>
      <c r="B148" s="196" t="s">
        <v>14</v>
      </c>
      <c r="C148" s="156">
        <f>_xlfn.SUMIFS(M115:M147,C115:C147,"○")</f>
        <v>16</v>
      </c>
      <c r="D148" s="156">
        <f>_xlfn.SUMIFS(M115:M147,D115:D147,"○")</f>
        <v>0</v>
      </c>
      <c r="E148" s="156">
        <f>_xlfn.SUMIFS(M115:M147,E115:E147,"○")</f>
        <v>0</v>
      </c>
      <c r="F148" s="156">
        <f>_xlfn.SUMIFS(M115:M147,F115:F147,"○")</f>
        <v>0</v>
      </c>
      <c r="G148" s="156">
        <f>_xlfn.SUMIFS(M115:M147,G115:G147,"○")</f>
        <v>48</v>
      </c>
      <c r="H148" s="156">
        <f>_xlfn.SUMIFS(M115:M147,H115:H147,"○")</f>
        <v>17</v>
      </c>
      <c r="I148" s="197"/>
      <c r="J148" s="198"/>
      <c r="K148" s="199"/>
      <c r="L148" s="199"/>
      <c r="M148" s="199"/>
      <c r="N148" s="200"/>
      <c r="O148" s="201"/>
      <c r="P148" s="202"/>
      <c r="Q148" s="198"/>
    </row>
    <row r="149" s="19" customFormat="1" ht="13.5"/>
    <row r="150" s="31" customFormat="1" ht="13.5"/>
    <row r="151" spans="1:6" s="31" customFormat="1" ht="13.5">
      <c r="A151" s="6"/>
      <c r="B151" s="7" t="s">
        <v>379</v>
      </c>
      <c r="C151" s="7"/>
      <c r="D151" s="7"/>
      <c r="E151" s="7"/>
      <c r="F151" s="8"/>
    </row>
    <row r="152" spans="1:6" s="31" customFormat="1" ht="13.5">
      <c r="A152" s="6"/>
      <c r="B152" s="9" t="s">
        <v>380</v>
      </c>
      <c r="C152" s="10">
        <f>_xlfn.SUMIFS($M$14:$M147,$C$14:$C147,"○")</f>
        <v>88</v>
      </c>
      <c r="D152" s="11" t="s">
        <v>381</v>
      </c>
      <c r="E152" s="11">
        <v>62</v>
      </c>
      <c r="F152" s="8" t="s">
        <v>382</v>
      </c>
    </row>
    <row r="153" spans="1:6" s="31" customFormat="1" ht="13.5">
      <c r="A153" s="6"/>
      <c r="B153" s="9" t="s">
        <v>383</v>
      </c>
      <c r="C153" s="10">
        <f>_xlfn.SUMIFS($M$14:$M147,$D$14:$D147,"○")</f>
        <v>66</v>
      </c>
      <c r="D153" s="11" t="s">
        <v>381</v>
      </c>
      <c r="E153" s="11">
        <v>40</v>
      </c>
      <c r="F153" s="8" t="s">
        <v>384</v>
      </c>
    </row>
    <row r="154" spans="1:6" s="31" customFormat="1" ht="13.5">
      <c r="A154" s="6"/>
      <c r="B154" s="9" t="s">
        <v>385</v>
      </c>
      <c r="C154" s="10">
        <f>_xlfn.SUMIFS($M$14:$M147,$E$14:$E147,"○")</f>
        <v>44</v>
      </c>
      <c r="D154" s="11" t="s">
        <v>381</v>
      </c>
      <c r="E154" s="11">
        <v>31</v>
      </c>
      <c r="F154" s="8" t="s">
        <v>386</v>
      </c>
    </row>
    <row r="155" spans="1:6" s="31" customFormat="1" ht="13.5">
      <c r="A155" s="6"/>
      <c r="B155" s="9" t="s">
        <v>387</v>
      </c>
      <c r="C155" s="10">
        <f>_xlfn.SUMIFS($M$14:$M147,$F$14:$F147,"○")</f>
        <v>169</v>
      </c>
      <c r="D155" s="11" t="s">
        <v>381</v>
      </c>
      <c r="E155" s="11">
        <v>62</v>
      </c>
      <c r="F155" s="8" t="s">
        <v>388</v>
      </c>
    </row>
    <row r="156" spans="1:6" s="31" customFormat="1" ht="13.5">
      <c r="A156" s="6"/>
      <c r="B156" s="9" t="s">
        <v>389</v>
      </c>
      <c r="C156" s="10">
        <f>_xlfn.SUMIFS($M$14:$M147,$G$14:$G147,"○")</f>
        <v>99</v>
      </c>
      <c r="D156" s="11" t="s">
        <v>381</v>
      </c>
      <c r="E156" s="11">
        <v>24</v>
      </c>
      <c r="F156" s="8" t="s">
        <v>390</v>
      </c>
    </row>
    <row r="157" spans="1:6" s="31" customFormat="1" ht="13.5">
      <c r="A157" s="6"/>
      <c r="B157" s="9" t="s">
        <v>391</v>
      </c>
      <c r="C157" s="10">
        <f>_xlfn.SUMIFS($M$14:$M147,$H$14:$H147,"○")</f>
        <v>19</v>
      </c>
      <c r="D157" s="11" t="s">
        <v>381</v>
      </c>
      <c r="E157" s="11">
        <v>1</v>
      </c>
      <c r="F157" s="8" t="s">
        <v>392</v>
      </c>
    </row>
    <row r="158" spans="1:6" s="31" customFormat="1" ht="13.5">
      <c r="A158" s="6"/>
      <c r="B158" s="13" t="s">
        <v>273</v>
      </c>
      <c r="C158" s="14">
        <f>$C159+$C161</f>
        <v>118</v>
      </c>
      <c r="D158" s="11" t="s">
        <v>407</v>
      </c>
      <c r="E158" s="11">
        <v>40</v>
      </c>
      <c r="F158" s="12" t="s">
        <v>394</v>
      </c>
    </row>
    <row r="159" spans="1:6" s="31" customFormat="1" ht="13.5">
      <c r="A159" s="6"/>
      <c r="B159" s="13" t="s">
        <v>242</v>
      </c>
      <c r="C159" s="14">
        <f>_xlfn.SUMIFS($M$14:$M147,$P$14:$P147,"A")</f>
        <v>64</v>
      </c>
      <c r="D159" s="11" t="s">
        <v>407</v>
      </c>
      <c r="E159" s="11">
        <v>30</v>
      </c>
      <c r="F159" s="12" t="s">
        <v>394</v>
      </c>
    </row>
    <row r="160" spans="1:6" s="31" customFormat="1" ht="13.5">
      <c r="A160" s="6"/>
      <c r="B160" s="13" t="s">
        <v>417</v>
      </c>
      <c r="C160" s="14">
        <v>5</v>
      </c>
      <c r="D160" s="11" t="s">
        <v>407</v>
      </c>
      <c r="E160" s="11">
        <v>3</v>
      </c>
      <c r="F160" s="12" t="s">
        <v>394</v>
      </c>
    </row>
    <row r="161" spans="1:6" s="31" customFormat="1" ht="13.5">
      <c r="A161" s="6"/>
      <c r="B161" s="13" t="s">
        <v>236</v>
      </c>
      <c r="C161" s="14">
        <f>_xlfn.SUMIFS($M$14:$M147,$P$14:$P147,"B")</f>
        <v>54</v>
      </c>
      <c r="D161" s="11" t="s">
        <v>407</v>
      </c>
      <c r="E161" s="11">
        <v>6</v>
      </c>
      <c r="F161" s="12" t="s">
        <v>394</v>
      </c>
    </row>
    <row r="162" spans="1:6" s="31" customFormat="1" ht="13.5">
      <c r="A162" s="6"/>
      <c r="B162" s="13" t="s">
        <v>15</v>
      </c>
      <c r="C162" s="14">
        <f>_xlfn.SUMIFS($M$14:$M147,$P$14:$P147,"関連")</f>
        <v>51</v>
      </c>
      <c r="D162" s="11" t="s">
        <v>407</v>
      </c>
      <c r="E162" s="11">
        <v>4</v>
      </c>
      <c r="F162" s="12" t="s">
        <v>394</v>
      </c>
    </row>
    <row r="163" spans="1:6" s="31" customFormat="1" ht="13.5">
      <c r="A163" s="6"/>
      <c r="B163" s="6"/>
      <c r="C163" s="6"/>
      <c r="D163" s="6"/>
      <c r="E163" s="6"/>
      <c r="F163" s="6"/>
    </row>
    <row r="164" spans="2:17" ht="13.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ht="13.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2:17" ht="13.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2:17" ht="13.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2:17" ht="13.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2:17" ht="13.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2:17" ht="13.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2:17" ht="13.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2:17" ht="13.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 ht="13.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2:17" ht="13.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2:17" ht="13.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2:17" ht="13.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</sheetData>
  <sheetProtection/>
  <mergeCells count="17">
    <mergeCell ref="B12:H12"/>
    <mergeCell ref="I12:L12"/>
    <mergeCell ref="M12:M13"/>
    <mergeCell ref="N12:N13"/>
    <mergeCell ref="B9:C9"/>
    <mergeCell ref="D9:J9"/>
    <mergeCell ref="M11:Q11"/>
    <mergeCell ref="O12:O13"/>
    <mergeCell ref="P12:Q13"/>
    <mergeCell ref="B5:C5"/>
    <mergeCell ref="D5:J5"/>
    <mergeCell ref="B6:C6"/>
    <mergeCell ref="D6:J6"/>
    <mergeCell ref="B10:C10"/>
    <mergeCell ref="D10:J10"/>
    <mergeCell ref="B8:C8"/>
    <mergeCell ref="D8:J8"/>
  </mergeCells>
  <conditionalFormatting sqref="C152:C157">
    <cfRule type="expression" priority="1" dxfId="6">
      <formula>C152&lt;E152</formula>
    </cfRule>
  </conditionalFormatting>
  <printOptions/>
  <pageMargins left="0.984251968503937" right="0.7874015748031497" top="0.7874015748031497" bottom="0.1968503937007874" header="0.31496062992125984" footer="0.31496062992125984"/>
  <pageSetup horizontalDpi="600" verticalDpi="600" orientation="portrait" paperSize="8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2014-04-15T23:44:20Z</cp:lastPrinted>
  <dcterms:created xsi:type="dcterms:W3CDTF">2014-03-17T01:05:37Z</dcterms:created>
  <dcterms:modified xsi:type="dcterms:W3CDTF">2020-05-08T07:49:01Z</dcterms:modified>
  <cp:category/>
  <cp:version/>
  <cp:contentType/>
  <cp:contentStatus/>
</cp:coreProperties>
</file>